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codeName="ThisWorkbook"/>
  <mc:AlternateContent xmlns:mc="http://schemas.openxmlformats.org/markup-compatibility/2006">
    <mc:Choice Requires="x15">
      <x15ac:absPath xmlns:x15ac="http://schemas.microsoft.com/office/spreadsheetml/2010/11/ac" url="https://pitt-my.sharepoint.com/personal/cam600_pitt_edu/Documents/Documents/Website Updates/"/>
    </mc:Choice>
  </mc:AlternateContent>
  <xr:revisionPtr revIDLastSave="0" documentId="8_{D94697AE-2064-41F6-8CDF-6A023145E124}" xr6:coauthVersionLast="47" xr6:coauthVersionMax="47" xr10:uidLastSave="{00000000-0000-0000-0000-000000000000}"/>
  <bookViews>
    <workbookView xWindow="-110" yWindow="-110" windowWidth="19420" windowHeight="10420" tabRatio="996" xr2:uid="{00000000-000D-0000-FFFF-FFFF00000000}"/>
  </bookViews>
  <sheets>
    <sheet name="INSTRUCTIONS" sheetId="1" r:id="rId1"/>
    <sheet name="SUMMARY" sheetId="2" r:id="rId2"/>
    <sheet name="LABOR - Percent of Effort" sheetId="3" r:id="rId3"/>
    <sheet name="LABOR - Hourly" sheetId="4" r:id="rId4"/>
    <sheet name="Materials" sheetId="6" r:id="rId5"/>
    <sheet name="Travel" sheetId="7" r:id="rId6"/>
    <sheet name="Equipment" sheetId="8" r:id="rId7"/>
    <sheet name="Consultants" sheetId="9" r:id="rId8"/>
    <sheet name="Other Direct" sheetId="10" r:id="rId9"/>
    <sheet name="Patient Care" sheetId="11" r:id="rId10"/>
    <sheet name="Subcontracts" sheetId="12" r:id="rId11"/>
  </sheets>
  <definedNames>
    <definedName name="_xlnm.Print_Area" localSheetId="6">Equipment!$A$2:$AA$43</definedName>
    <definedName name="_xlnm.Print_Area" localSheetId="4">Materials!$A$3:$AA$23</definedName>
    <definedName name="_xlnm.Print_Area" localSheetId="8">'Other Direct'!$A$2:$Y$42</definedName>
    <definedName name="_xlnm.Print_Area" localSheetId="9">'Patient Care'!$A$3:$Y$41</definedName>
    <definedName name="_xlnm.Print_Area" localSheetId="1">SUMMARY!$A$1:$R$55</definedName>
    <definedName name="_xlnm.Print_Area" localSheetId="5">Travel!$A$1:$L$46</definedName>
    <definedName name="_xlnm.Print_Titles" localSheetId="6">Equipment!$A:$B</definedName>
    <definedName name="_xlnm.Print_Titles" localSheetId="3">'LABOR - Hourly'!$A:$E,'LABOR - Hourly'!$1:$1</definedName>
    <definedName name="_xlnm.Print_Titles" localSheetId="2">'LABOR - Percent of Effort'!$A:$E,'LABOR - Percent of Effort'!$1:$1</definedName>
    <definedName name="_xlnm.Print_Titles" localSheetId="4">Materials!$A:$B</definedName>
    <definedName name="_xlnm.Print_Titles" localSheetId="8">'Other Direct'!$A:$B</definedName>
    <definedName name="_xlnm.Print_Titles" localSheetId="9">'Patient Care'!$A:$B</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92" i="6" l="1"/>
  <c r="C5" i="2"/>
  <c r="C7" i="2" s="1"/>
  <c r="I5" i="3" s="1"/>
  <c r="M5" i="3" s="1"/>
  <c r="A3" i="9"/>
  <c r="A2" i="9"/>
  <c r="L49" i="9"/>
  <c r="L48" i="9"/>
  <c r="L47" i="9"/>
  <c r="L46" i="9"/>
  <c r="L45" i="9"/>
  <c r="L44" i="9"/>
  <c r="L43" i="9"/>
  <c r="M43" i="9" s="1"/>
  <c r="L42" i="9"/>
  <c r="L41" i="9"/>
  <c r="L40" i="9"/>
  <c r="G49" i="9"/>
  <c r="G48" i="9"/>
  <c r="G47" i="9"/>
  <c r="G46" i="9"/>
  <c r="M46" i="9" s="1"/>
  <c r="G45" i="9"/>
  <c r="G44" i="9"/>
  <c r="G43" i="9"/>
  <c r="G42" i="9"/>
  <c r="G41" i="9"/>
  <c r="G40" i="9"/>
  <c r="L34" i="9"/>
  <c r="L33" i="9"/>
  <c r="L32" i="9"/>
  <c r="M47" i="9" s="1"/>
  <c r="L31" i="9"/>
  <c r="L30" i="9"/>
  <c r="L29" i="9"/>
  <c r="L28" i="9"/>
  <c r="L27" i="9"/>
  <c r="L26" i="9"/>
  <c r="L25" i="9"/>
  <c r="G34" i="9"/>
  <c r="G33" i="9"/>
  <c r="G32" i="9"/>
  <c r="G31" i="9"/>
  <c r="G30" i="9"/>
  <c r="G29" i="9"/>
  <c r="G28" i="9"/>
  <c r="G27" i="9"/>
  <c r="G26" i="9"/>
  <c r="M41" i="9" s="1"/>
  <c r="G25" i="9"/>
  <c r="G35" i="9" s="1"/>
  <c r="Q18" i="9"/>
  <c r="Q17" i="9"/>
  <c r="Q16" i="9"/>
  <c r="Q15" i="9"/>
  <c r="Q14" i="9"/>
  <c r="Q13" i="9"/>
  <c r="Q12" i="9"/>
  <c r="Q11" i="9"/>
  <c r="Q10" i="9"/>
  <c r="Q9" i="9"/>
  <c r="L18" i="9"/>
  <c r="L17" i="9"/>
  <c r="L16" i="9"/>
  <c r="L15" i="9"/>
  <c r="L14" i="9"/>
  <c r="M45" i="9" s="1"/>
  <c r="L13" i="9"/>
  <c r="L12" i="9"/>
  <c r="L11" i="9"/>
  <c r="L10" i="9"/>
  <c r="L9" i="9"/>
  <c r="G18" i="9"/>
  <c r="G17" i="9"/>
  <c r="G16" i="9"/>
  <c r="G15" i="9"/>
  <c r="G14" i="9"/>
  <c r="G13" i="9"/>
  <c r="G12" i="9"/>
  <c r="G11" i="9"/>
  <c r="G10" i="9"/>
  <c r="G9" i="9"/>
  <c r="G19" i="9" s="1"/>
  <c r="M42" i="9"/>
  <c r="A3" i="8"/>
  <c r="A2" i="8"/>
  <c r="Y40" i="8"/>
  <c r="Y39" i="8"/>
  <c r="Z39" i="8" s="1"/>
  <c r="Y38" i="8"/>
  <c r="Y37" i="8"/>
  <c r="Y36" i="8"/>
  <c r="Y35" i="8"/>
  <c r="Y34" i="8"/>
  <c r="Y33" i="8"/>
  <c r="Y32" i="8"/>
  <c r="Y31" i="8"/>
  <c r="Y30" i="8"/>
  <c r="Y29" i="8"/>
  <c r="Y28" i="8"/>
  <c r="Y27" i="8"/>
  <c r="Y26" i="8"/>
  <c r="Y25" i="8"/>
  <c r="Z25" i="8" s="1"/>
  <c r="Y24" i="8"/>
  <c r="Y23" i="8"/>
  <c r="Y22" i="8"/>
  <c r="Y21" i="8"/>
  <c r="Y20" i="8"/>
  <c r="Y19" i="8"/>
  <c r="Y18" i="8"/>
  <c r="Y17" i="8"/>
  <c r="Z17" i="8" s="1"/>
  <c r="Y16" i="8"/>
  <c r="Y15" i="8"/>
  <c r="Z15" i="8" s="1"/>
  <c r="Y14" i="8"/>
  <c r="Y13" i="8"/>
  <c r="Y12" i="8"/>
  <c r="Y11" i="8"/>
  <c r="V40" i="8"/>
  <c r="V39" i="8"/>
  <c r="V38" i="8"/>
  <c r="V37" i="8"/>
  <c r="Z37" i="8" s="1"/>
  <c r="V36" i="8"/>
  <c r="V35" i="8"/>
  <c r="V34" i="8"/>
  <c r="V33" i="8"/>
  <c r="V32" i="8"/>
  <c r="V31" i="8"/>
  <c r="V30" i="8"/>
  <c r="Z30" i="8" s="1"/>
  <c r="V29" i="8"/>
  <c r="Z29" i="8" s="1"/>
  <c r="V28" i="8"/>
  <c r="V27" i="8"/>
  <c r="V26" i="8"/>
  <c r="V25" i="8"/>
  <c r="V24" i="8"/>
  <c r="V23" i="8"/>
  <c r="V22" i="8"/>
  <c r="V21" i="8"/>
  <c r="V20" i="8"/>
  <c r="V19" i="8"/>
  <c r="V18" i="8"/>
  <c r="V17" i="8"/>
  <c r="V16" i="8"/>
  <c r="V15" i="8"/>
  <c r="V14" i="8"/>
  <c r="V13" i="8"/>
  <c r="V12" i="8"/>
  <c r="V11" i="8"/>
  <c r="S40" i="8"/>
  <c r="S39" i="8"/>
  <c r="S38" i="8"/>
  <c r="S37" i="8"/>
  <c r="S36" i="8"/>
  <c r="S35" i="8"/>
  <c r="S34" i="8"/>
  <c r="S33" i="8"/>
  <c r="S32" i="8"/>
  <c r="S31" i="8"/>
  <c r="S30" i="8"/>
  <c r="S29" i="8"/>
  <c r="S28" i="8"/>
  <c r="S27" i="8"/>
  <c r="Z27" i="8" s="1"/>
  <c r="S26" i="8"/>
  <c r="S25" i="8"/>
  <c r="S24" i="8"/>
  <c r="S23" i="8"/>
  <c r="S22" i="8"/>
  <c r="S21" i="8"/>
  <c r="S20" i="8"/>
  <c r="S19" i="8"/>
  <c r="S18" i="8"/>
  <c r="S17" i="8"/>
  <c r="S16" i="8"/>
  <c r="S15" i="8"/>
  <c r="S14" i="8"/>
  <c r="S13" i="8"/>
  <c r="S12" i="8"/>
  <c r="S11" i="8"/>
  <c r="S41" i="8" s="1"/>
  <c r="P40" i="8"/>
  <c r="P39" i="8"/>
  <c r="P38" i="8"/>
  <c r="P37" i="8"/>
  <c r="P36" i="8"/>
  <c r="P35" i="8"/>
  <c r="P34" i="8"/>
  <c r="P33" i="8"/>
  <c r="P32" i="8"/>
  <c r="P31" i="8"/>
  <c r="P30" i="8"/>
  <c r="P29" i="8"/>
  <c r="P28" i="8"/>
  <c r="P27" i="8"/>
  <c r="P26" i="8"/>
  <c r="P25" i="8"/>
  <c r="P24" i="8"/>
  <c r="P23" i="8"/>
  <c r="P22" i="8"/>
  <c r="P21" i="8"/>
  <c r="P20" i="8"/>
  <c r="P19" i="8"/>
  <c r="P18" i="8"/>
  <c r="P17" i="8"/>
  <c r="P16" i="8"/>
  <c r="P15" i="8"/>
  <c r="P14" i="8"/>
  <c r="P13" i="8"/>
  <c r="P12" i="8"/>
  <c r="P11" i="8"/>
  <c r="M40" i="8"/>
  <c r="M39" i="8"/>
  <c r="M38" i="8"/>
  <c r="M37" i="8"/>
  <c r="M36" i="8"/>
  <c r="M35" i="8"/>
  <c r="M34" i="8"/>
  <c r="M33" i="8"/>
  <c r="M32" i="8"/>
  <c r="M31" i="8"/>
  <c r="M30" i="8"/>
  <c r="M29" i="8"/>
  <c r="M28" i="8"/>
  <c r="M27" i="8"/>
  <c r="M26" i="8"/>
  <c r="M25" i="8"/>
  <c r="M24" i="8"/>
  <c r="M23" i="8"/>
  <c r="M22" i="8"/>
  <c r="M21" i="8"/>
  <c r="M20" i="8"/>
  <c r="M19" i="8"/>
  <c r="M18" i="8"/>
  <c r="M17" i="8"/>
  <c r="M16" i="8"/>
  <c r="M15" i="8"/>
  <c r="M14" i="8"/>
  <c r="M13" i="8"/>
  <c r="M12" i="8"/>
  <c r="M11" i="8"/>
  <c r="J40" i="8"/>
  <c r="J39" i="8"/>
  <c r="J38" i="8"/>
  <c r="J37" i="8"/>
  <c r="J36" i="8"/>
  <c r="J35" i="8"/>
  <c r="J34" i="8"/>
  <c r="J33" i="8"/>
  <c r="J32" i="8"/>
  <c r="J31" i="8"/>
  <c r="J30" i="8"/>
  <c r="J29" i="8"/>
  <c r="J28" i="8"/>
  <c r="J27" i="8"/>
  <c r="J26" i="8"/>
  <c r="J25" i="8"/>
  <c r="J24" i="8"/>
  <c r="J23" i="8"/>
  <c r="J22" i="8"/>
  <c r="J21" i="8"/>
  <c r="J20" i="8"/>
  <c r="J19" i="8"/>
  <c r="J18" i="8"/>
  <c r="J17" i="8"/>
  <c r="J16" i="8"/>
  <c r="J15" i="8"/>
  <c r="J14" i="8"/>
  <c r="J13" i="8"/>
  <c r="J12" i="8"/>
  <c r="J11" i="8"/>
  <c r="G40" i="8"/>
  <c r="G39" i="8"/>
  <c r="G38" i="8"/>
  <c r="G37" i="8"/>
  <c r="G36" i="8"/>
  <c r="G35" i="8"/>
  <c r="G34" i="8"/>
  <c r="G33" i="8"/>
  <c r="G32" i="8"/>
  <c r="G31" i="8"/>
  <c r="G30" i="8"/>
  <c r="G29" i="8"/>
  <c r="G28" i="8"/>
  <c r="G27" i="8"/>
  <c r="G26" i="8"/>
  <c r="G25" i="8"/>
  <c r="G24" i="8"/>
  <c r="G23" i="8"/>
  <c r="G22" i="8"/>
  <c r="G21" i="8"/>
  <c r="G20" i="8"/>
  <c r="G19" i="8"/>
  <c r="G18" i="8"/>
  <c r="G17" i="8"/>
  <c r="G16" i="8"/>
  <c r="G15" i="8"/>
  <c r="G14" i="8"/>
  <c r="G13" i="8"/>
  <c r="G12" i="8"/>
  <c r="G11" i="8"/>
  <c r="Z35" i="8"/>
  <c r="Z34" i="8"/>
  <c r="Z33" i="8"/>
  <c r="Z31" i="8"/>
  <c r="Z23" i="8"/>
  <c r="Z21" i="8"/>
  <c r="Z19" i="8"/>
  <c r="Z18" i="8"/>
  <c r="A5" i="4"/>
  <c r="A4" i="4"/>
  <c r="E8" i="4"/>
  <c r="AL8" i="4" s="1"/>
  <c r="AN8" i="4" s="1"/>
  <c r="E10" i="4"/>
  <c r="H10" i="4" s="1"/>
  <c r="E11" i="4"/>
  <c r="E12" i="4"/>
  <c r="H12" i="4" s="1"/>
  <c r="E13" i="4"/>
  <c r="H13" i="4" s="1"/>
  <c r="E14" i="4"/>
  <c r="H14" i="4" s="1"/>
  <c r="E15" i="4"/>
  <c r="AF15" i="4" s="1"/>
  <c r="AH15" i="4" s="1"/>
  <c r="E16" i="4"/>
  <c r="H16" i="4" s="1"/>
  <c r="J16" i="4" s="1"/>
  <c r="E17" i="4"/>
  <c r="H17" i="4" s="1"/>
  <c r="J17" i="4" s="1"/>
  <c r="E18" i="4"/>
  <c r="H18" i="4" s="1"/>
  <c r="E19" i="4"/>
  <c r="E20" i="4"/>
  <c r="H20" i="4" s="1"/>
  <c r="E21" i="4"/>
  <c r="H21" i="4" s="1"/>
  <c r="E22" i="4"/>
  <c r="H22" i="4" s="1"/>
  <c r="E23" i="4"/>
  <c r="AF23" i="4" s="1"/>
  <c r="AH23" i="4" s="1"/>
  <c r="E24" i="4"/>
  <c r="H24" i="4" s="1"/>
  <c r="E25" i="4"/>
  <c r="H25" i="4" s="1"/>
  <c r="E26" i="4"/>
  <c r="H26" i="4" s="1"/>
  <c r="E27" i="4"/>
  <c r="E28" i="4"/>
  <c r="H28" i="4" s="1"/>
  <c r="E29" i="4"/>
  <c r="H29" i="4" s="1"/>
  <c r="E30" i="4"/>
  <c r="H30" i="4" s="1"/>
  <c r="E31" i="4"/>
  <c r="AF31" i="4" s="1"/>
  <c r="AH31" i="4" s="1"/>
  <c r="E32" i="4"/>
  <c r="H32" i="4" s="1"/>
  <c r="J32" i="4" s="1"/>
  <c r="E33" i="4"/>
  <c r="H33" i="4" s="1"/>
  <c r="J33" i="4" s="1"/>
  <c r="E34" i="4"/>
  <c r="H34" i="4" s="1"/>
  <c r="E35" i="4"/>
  <c r="E36" i="4"/>
  <c r="H36" i="4" s="1"/>
  <c r="E37" i="4"/>
  <c r="H37" i="4" s="1"/>
  <c r="E38" i="4"/>
  <c r="H38" i="4" s="1"/>
  <c r="E9" i="4"/>
  <c r="AF9" i="4" s="1"/>
  <c r="N10" i="4"/>
  <c r="N12" i="4"/>
  <c r="P12" i="4" s="1"/>
  <c r="N13" i="4"/>
  <c r="N18" i="4"/>
  <c r="P18" i="4" s="1"/>
  <c r="N20" i="4"/>
  <c r="P20" i="4" s="1"/>
  <c r="N21" i="4"/>
  <c r="N26" i="4"/>
  <c r="N28" i="4"/>
  <c r="P28" i="4" s="1"/>
  <c r="N29" i="4"/>
  <c r="P29" i="4" s="1"/>
  <c r="N30" i="4"/>
  <c r="P30" i="4" s="1"/>
  <c r="N32" i="4"/>
  <c r="P32" i="4" s="1"/>
  <c r="N34" i="4"/>
  <c r="N36" i="4"/>
  <c r="P36" i="4" s="1"/>
  <c r="N37" i="4"/>
  <c r="N38" i="4"/>
  <c r="N8" i="4"/>
  <c r="AR10" i="4"/>
  <c r="AR12" i="4"/>
  <c r="AT12" i="4" s="1"/>
  <c r="AR13" i="4"/>
  <c r="AT13" i="4" s="1"/>
  <c r="AR18" i="4"/>
  <c r="AT18" i="4" s="1"/>
  <c r="AR20" i="4"/>
  <c r="AT20" i="4" s="1"/>
  <c r="AR21" i="4"/>
  <c r="AT21" i="4" s="1"/>
  <c r="AR22" i="4"/>
  <c r="AT22" i="4" s="1"/>
  <c r="AR26" i="4"/>
  <c r="AR28" i="4"/>
  <c r="AR29" i="4"/>
  <c r="AT29" i="4" s="1"/>
  <c r="AR30" i="4"/>
  <c r="AT30" i="4" s="1"/>
  <c r="AR32" i="4"/>
  <c r="AR33" i="4"/>
  <c r="AT33" i="4" s="1"/>
  <c r="AR34" i="4"/>
  <c r="AT34" i="4" s="1"/>
  <c r="AR36" i="4"/>
  <c r="AR37" i="4"/>
  <c r="AT37" i="4" s="1"/>
  <c r="AL10" i="4"/>
  <c r="AN10" i="4" s="1"/>
  <c r="AL12" i="4"/>
  <c r="AL13" i="4"/>
  <c r="AL18" i="4"/>
  <c r="AN18" i="4" s="1"/>
  <c r="AL20" i="4"/>
  <c r="AN20" i="4" s="1"/>
  <c r="AL21" i="4"/>
  <c r="AN21" i="4" s="1"/>
  <c r="AL22" i="4"/>
  <c r="AN22" i="4" s="1"/>
  <c r="AL24" i="4"/>
  <c r="AN24" i="4" s="1"/>
  <c r="AL26" i="4"/>
  <c r="AN26" i="4" s="1"/>
  <c r="AL28" i="4"/>
  <c r="AL29" i="4"/>
  <c r="AL30" i="4"/>
  <c r="AN30" i="4" s="1"/>
  <c r="AL32" i="4"/>
  <c r="AN32" i="4" s="1"/>
  <c r="AL34" i="4"/>
  <c r="AN34" i="4" s="1"/>
  <c r="AL36" i="4"/>
  <c r="AN36" i="4" s="1"/>
  <c r="AL37" i="4"/>
  <c r="AF10" i="4"/>
  <c r="AF11" i="4"/>
  <c r="AH11" i="4" s="1"/>
  <c r="AF12" i="4"/>
  <c r="AF13" i="4"/>
  <c r="AH13" i="4" s="1"/>
  <c r="AF18" i="4"/>
  <c r="AF19" i="4"/>
  <c r="AH19" i="4" s="1"/>
  <c r="AF20" i="4"/>
  <c r="AF21" i="4"/>
  <c r="AF26" i="4"/>
  <c r="AH26" i="4" s="1"/>
  <c r="AF27" i="4"/>
  <c r="AH27" i="4" s="1"/>
  <c r="AF28" i="4"/>
  <c r="AH28" i="4" s="1"/>
  <c r="AF29" i="4"/>
  <c r="AF34" i="4"/>
  <c r="AH34" i="4" s="1"/>
  <c r="AF35" i="4"/>
  <c r="AH35" i="4" s="1"/>
  <c r="AF36" i="4"/>
  <c r="AH36" i="4" s="1"/>
  <c r="AF37" i="4"/>
  <c r="AH37" i="4" s="1"/>
  <c r="Z10" i="4"/>
  <c r="Z12" i="4"/>
  <c r="AB12" i="4" s="1"/>
  <c r="Z13" i="4"/>
  <c r="AB13" i="4" s="1"/>
  <c r="Z14" i="4"/>
  <c r="AB14" i="4" s="1"/>
  <c r="Z16" i="4"/>
  <c r="AB16" i="4" s="1"/>
  <c r="Z18" i="4"/>
  <c r="Z20" i="4"/>
  <c r="AB20" i="4" s="1"/>
  <c r="Z21" i="4"/>
  <c r="Z22" i="4"/>
  <c r="Z24" i="4"/>
  <c r="AB24" i="4" s="1"/>
  <c r="Z25" i="4"/>
  <c r="Z26" i="4"/>
  <c r="Z28" i="4"/>
  <c r="AB28" i="4" s="1"/>
  <c r="Z29" i="4"/>
  <c r="Z34" i="4"/>
  <c r="AB34" i="4" s="1"/>
  <c r="Z36" i="4"/>
  <c r="AB36" i="4" s="1"/>
  <c r="Z37" i="4"/>
  <c r="AB37" i="4" s="1"/>
  <c r="T10" i="4"/>
  <c r="T12" i="4"/>
  <c r="T13" i="4"/>
  <c r="V13" i="4" s="1"/>
  <c r="T14" i="4"/>
  <c r="V14" i="4" s="1"/>
  <c r="T16" i="4"/>
  <c r="V16" i="4" s="1"/>
  <c r="T17" i="4"/>
  <c r="V17" i="4" s="1"/>
  <c r="T18" i="4"/>
  <c r="T20" i="4"/>
  <c r="T21" i="4"/>
  <c r="V21" i="4" s="1"/>
  <c r="T24" i="4"/>
  <c r="T25" i="4"/>
  <c r="V25" i="4" s="1"/>
  <c r="T26" i="4"/>
  <c r="T28" i="4"/>
  <c r="V28" i="4" s="1"/>
  <c r="T29" i="4"/>
  <c r="V29" i="4" s="1"/>
  <c r="T34" i="4"/>
  <c r="V34" i="4" s="1"/>
  <c r="T36" i="4"/>
  <c r="V36" i="4" s="1"/>
  <c r="T37" i="4"/>
  <c r="V37" i="4" s="1"/>
  <c r="T38" i="4"/>
  <c r="V38" i="4" s="1"/>
  <c r="AT36" i="4"/>
  <c r="AT32" i="4"/>
  <c r="AT28" i="4"/>
  <c r="AT26" i="4"/>
  <c r="AT10" i="4"/>
  <c r="AN37" i="4"/>
  <c r="AN29" i="4"/>
  <c r="AN28" i="4"/>
  <c r="AN13" i="4"/>
  <c r="AN12" i="4"/>
  <c r="AH29" i="4"/>
  <c r="AH21" i="4"/>
  <c r="AH20" i="4"/>
  <c r="AH18" i="4"/>
  <c r="AH12" i="4"/>
  <c r="AH10" i="4"/>
  <c r="AB29" i="4"/>
  <c r="AB26" i="4"/>
  <c r="AB25" i="4"/>
  <c r="AB22" i="4"/>
  <c r="AB21" i="4"/>
  <c r="AB18" i="4"/>
  <c r="AB10" i="4"/>
  <c r="V26" i="4"/>
  <c r="V24" i="4"/>
  <c r="V20" i="4"/>
  <c r="V18" i="4"/>
  <c r="V12" i="4"/>
  <c r="V10" i="4"/>
  <c r="P38" i="4"/>
  <c r="P37" i="4"/>
  <c r="P34" i="4"/>
  <c r="P26" i="4"/>
  <c r="P21" i="4"/>
  <c r="P13" i="4"/>
  <c r="P10" i="4"/>
  <c r="AP39" i="4"/>
  <c r="AJ39" i="4"/>
  <c r="AD39" i="4"/>
  <c r="X39" i="4"/>
  <c r="R39" i="4"/>
  <c r="L39" i="4"/>
  <c r="F39" i="4"/>
  <c r="G5" i="4"/>
  <c r="A5" i="3"/>
  <c r="A4" i="3"/>
  <c r="E10" i="3"/>
  <c r="E8" i="3"/>
  <c r="E38" i="3"/>
  <c r="E37" i="3"/>
  <c r="AR37" i="3" s="1"/>
  <c r="AT37" i="3" s="1"/>
  <c r="E36" i="3"/>
  <c r="E35" i="3"/>
  <c r="E34" i="3"/>
  <c r="AR34" i="3" s="1"/>
  <c r="AT34" i="3" s="1"/>
  <c r="E33" i="3"/>
  <c r="E32" i="3"/>
  <c r="AR32" i="3" s="1"/>
  <c r="AT32" i="3" s="1"/>
  <c r="E31" i="3"/>
  <c r="AR31" i="3" s="1"/>
  <c r="AT31" i="3" s="1"/>
  <c r="E30" i="3"/>
  <c r="H30" i="3" s="1"/>
  <c r="J30" i="3" s="1"/>
  <c r="E29" i="3"/>
  <c r="AF29" i="3" s="1"/>
  <c r="AH29" i="3" s="1"/>
  <c r="E28" i="3"/>
  <c r="AR28" i="3"/>
  <c r="E27" i="3"/>
  <c r="AR27" i="3" s="1"/>
  <c r="AT27" i="3" s="1"/>
  <c r="E26" i="3"/>
  <c r="AR26" i="3" s="1"/>
  <c r="AT26" i="3" s="1"/>
  <c r="E25" i="3"/>
  <c r="E24" i="3"/>
  <c r="AR24" i="3" s="1"/>
  <c r="AT24" i="3" s="1"/>
  <c r="E23" i="3"/>
  <c r="AR23" i="3" s="1"/>
  <c r="AT23" i="3" s="1"/>
  <c r="E22" i="3"/>
  <c r="E21" i="3"/>
  <c r="AR21" i="3" s="1"/>
  <c r="AT21" i="3" s="1"/>
  <c r="E20" i="3"/>
  <c r="E19" i="3"/>
  <c r="AR19" i="3" s="1"/>
  <c r="AT19" i="3" s="1"/>
  <c r="E18" i="3"/>
  <c r="AR18" i="3" s="1"/>
  <c r="AT18" i="3" s="1"/>
  <c r="E17" i="3"/>
  <c r="E16" i="3"/>
  <c r="AR16" i="3" s="1"/>
  <c r="AT16" i="3" s="1"/>
  <c r="E15" i="3"/>
  <c r="Z15" i="3" s="1"/>
  <c r="AB15" i="3" s="1"/>
  <c r="E14" i="3"/>
  <c r="E13" i="3"/>
  <c r="E12" i="3"/>
  <c r="T12" i="3" s="1"/>
  <c r="V12" i="3" s="1"/>
  <c r="E11" i="3"/>
  <c r="AR11" i="3" s="1"/>
  <c r="AR10" i="3"/>
  <c r="AT10" i="3" s="1"/>
  <c r="E9" i="3"/>
  <c r="H9" i="3" s="1"/>
  <c r="J9" i="3" s="1"/>
  <c r="AR8" i="3"/>
  <c r="AT8" i="3" s="1"/>
  <c r="AL37" i="3"/>
  <c r="AN37" i="3" s="1"/>
  <c r="AL36" i="3"/>
  <c r="AN36" i="3" s="1"/>
  <c r="AL33" i="3"/>
  <c r="AN33" i="3" s="1"/>
  <c r="AL32" i="3"/>
  <c r="AN32" i="3" s="1"/>
  <c r="AL31" i="3"/>
  <c r="AN31" i="3" s="1"/>
  <c r="AL29" i="3"/>
  <c r="AN29" i="3" s="1"/>
  <c r="AL28" i="3"/>
  <c r="AN28" i="3" s="1"/>
  <c r="AL27" i="3"/>
  <c r="AN27" i="3" s="1"/>
  <c r="AL26" i="3"/>
  <c r="AN26" i="3" s="1"/>
  <c r="AL24" i="3"/>
  <c r="AN24" i="3" s="1"/>
  <c r="AL19" i="3"/>
  <c r="AN19" i="3" s="1"/>
  <c r="AL18" i="3"/>
  <c r="AN18" i="3" s="1"/>
  <c r="AL16" i="3"/>
  <c r="AN16" i="3" s="1"/>
  <c r="AL11" i="3"/>
  <c r="AN11" i="3" s="1"/>
  <c r="AL10" i="3"/>
  <c r="AN10" i="3" s="1"/>
  <c r="AL9" i="3"/>
  <c r="AN9" i="3" s="1"/>
  <c r="AL8" i="3"/>
  <c r="AN8" i="3" s="1"/>
  <c r="AF37" i="3"/>
  <c r="AH37" i="3" s="1"/>
  <c r="AF32" i="3"/>
  <c r="AH32" i="3" s="1"/>
  <c r="AF31" i="3"/>
  <c r="AH31" i="3" s="1"/>
  <c r="AF28" i="3"/>
  <c r="AH28" i="3" s="1"/>
  <c r="AF27" i="3"/>
  <c r="AH27" i="3" s="1"/>
  <c r="AF26" i="3"/>
  <c r="AH26" i="3" s="1"/>
  <c r="AF24" i="3"/>
  <c r="AH24" i="3" s="1"/>
  <c r="AF19" i="3"/>
  <c r="AH19" i="3" s="1"/>
  <c r="AF18" i="3"/>
  <c r="AH18" i="3" s="1"/>
  <c r="AF16" i="3"/>
  <c r="AH16" i="3" s="1"/>
  <c r="AF11" i="3"/>
  <c r="AH11" i="3" s="1"/>
  <c r="AF10" i="3"/>
  <c r="AH10" i="3" s="1"/>
  <c r="AF8" i="3"/>
  <c r="AH8" i="3" s="1"/>
  <c r="Z37" i="3"/>
  <c r="AB37" i="3" s="1"/>
  <c r="Z36" i="3"/>
  <c r="AB36" i="3" s="1"/>
  <c r="Z32" i="3"/>
  <c r="AB32" i="3" s="1"/>
  <c r="Z31" i="3"/>
  <c r="AB31" i="3" s="1"/>
  <c r="Z28" i="3"/>
  <c r="AB28" i="3" s="1"/>
  <c r="Z27" i="3"/>
  <c r="AB27" i="3" s="1"/>
  <c r="Z26" i="3"/>
  <c r="AB26" i="3" s="1"/>
  <c r="Z24" i="3"/>
  <c r="AB24" i="3" s="1"/>
  <c r="Z19" i="3"/>
  <c r="AB19" i="3" s="1"/>
  <c r="Z18" i="3"/>
  <c r="AB18" i="3" s="1"/>
  <c r="Z16" i="3"/>
  <c r="AB16" i="3" s="1"/>
  <c r="Z11" i="3"/>
  <c r="AB11" i="3" s="1"/>
  <c r="Z10" i="3"/>
  <c r="AB10" i="3" s="1"/>
  <c r="Z8" i="3"/>
  <c r="AB8" i="3" s="1"/>
  <c r="T38" i="3"/>
  <c r="V38" i="3" s="1"/>
  <c r="T37" i="3"/>
  <c r="V37" i="3" s="1"/>
  <c r="T36" i="3"/>
  <c r="V36" i="3" s="1"/>
  <c r="T32" i="3"/>
  <c r="V32" i="3" s="1"/>
  <c r="T31" i="3"/>
  <c r="V31" i="3" s="1"/>
  <c r="T30" i="3"/>
  <c r="V30" i="3" s="1"/>
  <c r="T28" i="3"/>
  <c r="V28" i="3" s="1"/>
  <c r="T27" i="3"/>
  <c r="V27" i="3" s="1"/>
  <c r="T26" i="3"/>
  <c r="V26" i="3" s="1"/>
  <c r="T24" i="3"/>
  <c r="V24" i="3" s="1"/>
  <c r="T21" i="3"/>
  <c r="V21" i="3" s="1"/>
  <c r="T20" i="3"/>
  <c r="V20" i="3" s="1"/>
  <c r="T19" i="3"/>
  <c r="V19" i="3" s="1"/>
  <c r="T18" i="3"/>
  <c r="V18" i="3" s="1"/>
  <c r="T11" i="3"/>
  <c r="V11" i="3" s="1"/>
  <c r="T10" i="3"/>
  <c r="V10" i="3" s="1"/>
  <c r="T8" i="3"/>
  <c r="N37" i="3"/>
  <c r="P37" i="3" s="1"/>
  <c r="N33" i="3"/>
  <c r="P33" i="3" s="1"/>
  <c r="N32" i="3"/>
  <c r="P32" i="3" s="1"/>
  <c r="N31" i="3"/>
  <c r="P31" i="3" s="1"/>
  <c r="N28" i="3"/>
  <c r="P28" i="3" s="1"/>
  <c r="N27" i="3"/>
  <c r="P27" i="3" s="1"/>
  <c r="N26" i="3"/>
  <c r="P26" i="3" s="1"/>
  <c r="N24" i="3"/>
  <c r="P24" i="3" s="1"/>
  <c r="N21" i="3"/>
  <c r="P21" i="3" s="1"/>
  <c r="N20" i="3"/>
  <c r="P20" i="3" s="1"/>
  <c r="N19" i="3"/>
  <c r="P19" i="3" s="1"/>
  <c r="N18" i="3"/>
  <c r="P18" i="3" s="1"/>
  <c r="N11" i="3"/>
  <c r="P11" i="3" s="1"/>
  <c r="N10" i="3"/>
  <c r="P10" i="3" s="1"/>
  <c r="N9" i="3"/>
  <c r="P9" i="3" s="1"/>
  <c r="N8" i="3"/>
  <c r="P8" i="3" s="1"/>
  <c r="H38" i="3"/>
  <c r="J38" i="3" s="1"/>
  <c r="H34" i="3"/>
  <c r="J34" i="3" s="1"/>
  <c r="H33" i="3"/>
  <c r="J33" i="3"/>
  <c r="H32" i="3"/>
  <c r="J32" i="3" s="1"/>
  <c r="H31" i="3"/>
  <c r="J31" i="3" s="1"/>
  <c r="H28" i="3"/>
  <c r="J28" i="3" s="1"/>
  <c r="H27" i="3"/>
  <c r="J27" i="3" s="1"/>
  <c r="H26" i="3"/>
  <c r="J26" i="3" s="1"/>
  <c r="H24" i="3"/>
  <c r="J24" i="3" s="1"/>
  <c r="H19" i="3"/>
  <c r="J19" i="3"/>
  <c r="H18" i="3"/>
  <c r="J18" i="3" s="1"/>
  <c r="H11" i="3"/>
  <c r="J11" i="3" s="1"/>
  <c r="H10" i="3"/>
  <c r="J10" i="3" s="1"/>
  <c r="AV10" i="3" s="1"/>
  <c r="H8" i="3"/>
  <c r="J8" i="3" s="1"/>
  <c r="AP39" i="3"/>
  <c r="AJ39" i="3"/>
  <c r="AD39" i="3"/>
  <c r="X39" i="3"/>
  <c r="R39" i="3"/>
  <c r="L39" i="3"/>
  <c r="F39" i="3"/>
  <c r="G5" i="3"/>
  <c r="K16" i="2"/>
  <c r="G16" i="2"/>
  <c r="E16" i="2"/>
  <c r="C16" i="2"/>
  <c r="A3" i="10"/>
  <c r="A2" i="10"/>
  <c r="W38" i="10"/>
  <c r="W37" i="10"/>
  <c r="W36" i="10"/>
  <c r="W35" i="10"/>
  <c r="W34" i="10"/>
  <c r="W33" i="10"/>
  <c r="W32" i="10"/>
  <c r="W31" i="10"/>
  <c r="W30" i="10"/>
  <c r="W29" i="10"/>
  <c r="W28" i="10"/>
  <c r="W27" i="10"/>
  <c r="W26" i="10"/>
  <c r="W25" i="10"/>
  <c r="W24" i="10"/>
  <c r="W23" i="10"/>
  <c r="W22" i="10"/>
  <c r="W21" i="10"/>
  <c r="W20" i="10"/>
  <c r="W19" i="10"/>
  <c r="W18" i="10"/>
  <c r="W17" i="10"/>
  <c r="W16" i="10"/>
  <c r="W15" i="10"/>
  <c r="W14" i="10"/>
  <c r="W13" i="10"/>
  <c r="W12" i="10"/>
  <c r="W11" i="10"/>
  <c r="W10" i="10"/>
  <c r="W9" i="10"/>
  <c r="T38" i="10"/>
  <c r="T37" i="10"/>
  <c r="T36" i="10"/>
  <c r="T35" i="10"/>
  <c r="T34" i="10"/>
  <c r="T33" i="10"/>
  <c r="T32" i="10"/>
  <c r="X32" i="10" s="1"/>
  <c r="T31" i="10"/>
  <c r="T30" i="10"/>
  <c r="T29" i="10"/>
  <c r="T28" i="10"/>
  <c r="T27" i="10"/>
  <c r="T26" i="10"/>
  <c r="T25" i="10"/>
  <c r="T24" i="10"/>
  <c r="X24" i="10" s="1"/>
  <c r="T23" i="10"/>
  <c r="T22" i="10"/>
  <c r="T21" i="10"/>
  <c r="T20" i="10"/>
  <c r="T19" i="10"/>
  <c r="T18" i="10"/>
  <c r="T17" i="10"/>
  <c r="T16" i="10"/>
  <c r="X16" i="10" s="1"/>
  <c r="T15" i="10"/>
  <c r="T14" i="10"/>
  <c r="T13" i="10"/>
  <c r="T12" i="10"/>
  <c r="T11" i="10"/>
  <c r="T10" i="10"/>
  <c r="T9" i="10"/>
  <c r="Q38" i="10"/>
  <c r="Q37" i="10"/>
  <c r="Q36" i="10"/>
  <c r="Q35" i="10"/>
  <c r="Q34" i="10"/>
  <c r="Q33" i="10"/>
  <c r="Q32" i="10"/>
  <c r="Q31" i="10"/>
  <c r="Q30" i="10"/>
  <c r="Q29" i="10"/>
  <c r="Q28" i="10"/>
  <c r="Q27" i="10"/>
  <c r="Q26" i="10"/>
  <c r="Q25" i="10"/>
  <c r="Q24" i="10"/>
  <c r="Q23" i="10"/>
  <c r="Q22" i="10"/>
  <c r="Q21" i="10"/>
  <c r="Q20" i="10"/>
  <c r="Q19" i="10"/>
  <c r="Q18" i="10"/>
  <c r="Q17" i="10"/>
  <c r="Q16" i="10"/>
  <c r="Q15" i="10"/>
  <c r="Q14" i="10"/>
  <c r="Q13" i="10"/>
  <c r="Q12" i="10"/>
  <c r="Q11" i="10"/>
  <c r="Q10" i="10"/>
  <c r="Q9" i="10"/>
  <c r="N38" i="10"/>
  <c r="N37" i="10"/>
  <c r="N36" i="10"/>
  <c r="X36" i="10" s="1"/>
  <c r="N35" i="10"/>
  <c r="N34" i="10"/>
  <c r="N33" i="10"/>
  <c r="N32" i="10"/>
  <c r="N31" i="10"/>
  <c r="N30" i="10"/>
  <c r="N29" i="10"/>
  <c r="N28" i="10"/>
  <c r="N27" i="10"/>
  <c r="N26" i="10"/>
  <c r="N25" i="10"/>
  <c r="N24" i="10"/>
  <c r="N23" i="10"/>
  <c r="N22" i="10"/>
  <c r="N21" i="10"/>
  <c r="N20" i="10"/>
  <c r="N19" i="10"/>
  <c r="N18" i="10"/>
  <c r="N17" i="10"/>
  <c r="N16" i="10"/>
  <c r="N15" i="10"/>
  <c r="N14" i="10"/>
  <c r="N13" i="10"/>
  <c r="N12" i="10"/>
  <c r="N11" i="10"/>
  <c r="N10" i="10"/>
  <c r="N9" i="10"/>
  <c r="K38" i="10"/>
  <c r="K37" i="10"/>
  <c r="K36" i="10"/>
  <c r="K35" i="10"/>
  <c r="K34" i="10"/>
  <c r="K33" i="10"/>
  <c r="K32" i="10"/>
  <c r="K31" i="10"/>
  <c r="K30" i="10"/>
  <c r="K29" i="10"/>
  <c r="K28" i="10"/>
  <c r="K27" i="10"/>
  <c r="K26" i="10"/>
  <c r="K25" i="10"/>
  <c r="K24" i="10"/>
  <c r="K23" i="10"/>
  <c r="K22" i="10"/>
  <c r="K21" i="10"/>
  <c r="K20" i="10"/>
  <c r="K19" i="10"/>
  <c r="K18" i="10"/>
  <c r="K17" i="10"/>
  <c r="K16" i="10"/>
  <c r="K15" i="10"/>
  <c r="K14" i="10"/>
  <c r="K13" i="10"/>
  <c r="K12" i="10"/>
  <c r="K11" i="10"/>
  <c r="K10" i="10"/>
  <c r="K9" i="10"/>
  <c r="H38" i="10"/>
  <c r="H37" i="10"/>
  <c r="H36" i="10"/>
  <c r="H35" i="10"/>
  <c r="H34" i="10"/>
  <c r="H33" i="10"/>
  <c r="H32" i="10"/>
  <c r="H31" i="10"/>
  <c r="H30" i="10"/>
  <c r="H29" i="10"/>
  <c r="H28" i="10"/>
  <c r="H27" i="10"/>
  <c r="H26" i="10"/>
  <c r="H25" i="10"/>
  <c r="H24" i="10"/>
  <c r="H23" i="10"/>
  <c r="H22" i="10"/>
  <c r="H21" i="10"/>
  <c r="H20" i="10"/>
  <c r="H19" i="10"/>
  <c r="H18" i="10"/>
  <c r="H17" i="10"/>
  <c r="H16" i="10"/>
  <c r="H15" i="10"/>
  <c r="H14" i="10"/>
  <c r="H13" i="10"/>
  <c r="H12" i="10"/>
  <c r="H11" i="10"/>
  <c r="H10" i="10"/>
  <c r="H9" i="10"/>
  <c r="E38" i="10"/>
  <c r="E37" i="10"/>
  <c r="E36" i="10"/>
  <c r="E35" i="10"/>
  <c r="E34" i="10"/>
  <c r="E33" i="10"/>
  <c r="E32" i="10"/>
  <c r="E31" i="10"/>
  <c r="E30" i="10"/>
  <c r="E29" i="10"/>
  <c r="E28" i="10"/>
  <c r="E27" i="10"/>
  <c r="E26" i="10"/>
  <c r="E25" i="10"/>
  <c r="E24" i="10"/>
  <c r="E23" i="10"/>
  <c r="E22" i="10"/>
  <c r="E21" i="10"/>
  <c r="E20" i="10"/>
  <c r="E19" i="10"/>
  <c r="E18" i="10"/>
  <c r="E17" i="10"/>
  <c r="E16" i="10"/>
  <c r="E15" i="10"/>
  <c r="E14" i="10"/>
  <c r="E13" i="10"/>
  <c r="E12" i="10"/>
  <c r="E11" i="10"/>
  <c r="E10" i="10"/>
  <c r="E9" i="10"/>
  <c r="X28" i="10"/>
  <c r="A3" i="11"/>
  <c r="A2" i="11"/>
  <c r="W38" i="11"/>
  <c r="W37" i="11"/>
  <c r="W36" i="11"/>
  <c r="W35" i="11"/>
  <c r="X35" i="11" s="1"/>
  <c r="W34" i="11"/>
  <c r="W33" i="11"/>
  <c r="W32" i="11"/>
  <c r="W31" i="11"/>
  <c r="W30" i="11"/>
  <c r="W29" i="11"/>
  <c r="W28" i="11"/>
  <c r="W27" i="11"/>
  <c r="W26" i="11"/>
  <c r="W25" i="11"/>
  <c r="W24" i="11"/>
  <c r="W23" i="11"/>
  <c r="W22" i="11"/>
  <c r="W21" i="11"/>
  <c r="W20" i="11"/>
  <c r="W19" i="11"/>
  <c r="W18" i="11"/>
  <c r="W17" i="11"/>
  <c r="W16" i="11"/>
  <c r="W15" i="11"/>
  <c r="W14" i="11"/>
  <c r="W13" i="11"/>
  <c r="W12" i="11"/>
  <c r="W11" i="11"/>
  <c r="W10" i="11"/>
  <c r="W9" i="11"/>
  <c r="T38" i="11"/>
  <c r="T37" i="11"/>
  <c r="T36" i="11"/>
  <c r="T35" i="11"/>
  <c r="T34" i="11"/>
  <c r="T33" i="11"/>
  <c r="T32" i="11"/>
  <c r="T31" i="11"/>
  <c r="T30" i="11"/>
  <c r="T29" i="11"/>
  <c r="T28" i="11"/>
  <c r="T27" i="11"/>
  <c r="T26" i="11"/>
  <c r="T25" i="11"/>
  <c r="T24" i="11"/>
  <c r="T23" i="11"/>
  <c r="T22" i="11"/>
  <c r="T21" i="11"/>
  <c r="T20" i="11"/>
  <c r="T19" i="11"/>
  <c r="T18" i="11"/>
  <c r="T17" i="11"/>
  <c r="T16" i="11"/>
  <c r="T15" i="11"/>
  <c r="T14" i="11"/>
  <c r="T13" i="11"/>
  <c r="T12" i="11"/>
  <c r="T11" i="11"/>
  <c r="T10" i="11"/>
  <c r="T9" i="11"/>
  <c r="Q38" i="11"/>
  <c r="Q37" i="11"/>
  <c r="Q36" i="11"/>
  <c r="Q35" i="11"/>
  <c r="Q34" i="11"/>
  <c r="X34" i="11" s="1"/>
  <c r="Q33" i="11"/>
  <c r="Q32" i="11"/>
  <c r="Q31" i="11"/>
  <c r="Q30" i="11"/>
  <c r="Q29" i="11"/>
  <c r="Q28" i="11"/>
  <c r="Q27" i="11"/>
  <c r="Q26" i="11"/>
  <c r="Q25" i="11"/>
  <c r="Q24" i="11"/>
  <c r="Q23" i="11"/>
  <c r="Q22" i="11"/>
  <c r="Q21" i="11"/>
  <c r="Q20" i="11"/>
  <c r="Q19" i="11"/>
  <c r="Q18" i="11"/>
  <c r="Q17" i="11"/>
  <c r="Q16" i="11"/>
  <c r="Q15" i="11"/>
  <c r="Q14" i="11"/>
  <c r="Q13" i="11"/>
  <c r="Q12" i="11"/>
  <c r="Q11" i="11"/>
  <c r="Q10" i="11"/>
  <c r="Q9" i="11"/>
  <c r="N38" i="11"/>
  <c r="N37" i="11"/>
  <c r="N36" i="11"/>
  <c r="N35" i="11"/>
  <c r="N34" i="11"/>
  <c r="N33" i="11"/>
  <c r="N32" i="11"/>
  <c r="N31" i="11"/>
  <c r="N30" i="11"/>
  <c r="N29" i="11"/>
  <c r="N28" i="11"/>
  <c r="N27" i="11"/>
  <c r="N26" i="11"/>
  <c r="N25" i="11"/>
  <c r="X25" i="11" s="1"/>
  <c r="N24" i="11"/>
  <c r="N23" i="11"/>
  <c r="N22" i="11"/>
  <c r="N21" i="11"/>
  <c r="N20" i="11"/>
  <c r="N19" i="11"/>
  <c r="N18" i="11"/>
  <c r="N17" i="11"/>
  <c r="N16" i="11"/>
  <c r="N15" i="11"/>
  <c r="N14" i="11"/>
  <c r="N13" i="11"/>
  <c r="N12" i="11"/>
  <c r="N11" i="11"/>
  <c r="N10" i="11"/>
  <c r="N9" i="11"/>
  <c r="K38" i="11"/>
  <c r="K37" i="11"/>
  <c r="K36" i="11"/>
  <c r="K35" i="11"/>
  <c r="K34" i="11"/>
  <c r="K33" i="11"/>
  <c r="K32" i="11"/>
  <c r="K31" i="11"/>
  <c r="K30" i="11"/>
  <c r="K29" i="11"/>
  <c r="K28" i="11"/>
  <c r="K27" i="11"/>
  <c r="K26" i="11"/>
  <c r="K25" i="11"/>
  <c r="K24" i="11"/>
  <c r="K23" i="11"/>
  <c r="K22" i="11"/>
  <c r="K21" i="11"/>
  <c r="K20" i="11"/>
  <c r="K19" i="11"/>
  <c r="K18" i="11"/>
  <c r="K17" i="11"/>
  <c r="K16" i="11"/>
  <c r="K15" i="11"/>
  <c r="K14" i="11"/>
  <c r="K13" i="11"/>
  <c r="K12" i="11"/>
  <c r="K11" i="11"/>
  <c r="K10" i="11"/>
  <c r="K9" i="11"/>
  <c r="H38" i="11"/>
  <c r="H37" i="11"/>
  <c r="H36" i="11"/>
  <c r="H35" i="11"/>
  <c r="H34" i="11"/>
  <c r="H33" i="11"/>
  <c r="H32" i="11"/>
  <c r="H31" i="11"/>
  <c r="H30" i="11"/>
  <c r="H29" i="11"/>
  <c r="H28" i="11"/>
  <c r="H27" i="11"/>
  <c r="H26" i="11"/>
  <c r="H25" i="11"/>
  <c r="H24" i="11"/>
  <c r="H23" i="11"/>
  <c r="H22" i="11"/>
  <c r="H21" i="11"/>
  <c r="H20" i="11"/>
  <c r="H19" i="11"/>
  <c r="H18" i="11"/>
  <c r="H17" i="11"/>
  <c r="H16" i="11"/>
  <c r="H15" i="11"/>
  <c r="H14" i="11"/>
  <c r="H13" i="11"/>
  <c r="H12" i="11"/>
  <c r="H11" i="11"/>
  <c r="H10" i="11"/>
  <c r="H9" i="11"/>
  <c r="E38" i="11"/>
  <c r="E37" i="11"/>
  <c r="E36" i="11"/>
  <c r="E35" i="11"/>
  <c r="E34" i="11"/>
  <c r="E33" i="11"/>
  <c r="E32" i="11"/>
  <c r="E31" i="11"/>
  <c r="E30" i="11"/>
  <c r="E29" i="11"/>
  <c r="E28" i="11"/>
  <c r="E27" i="11"/>
  <c r="E26" i="11"/>
  <c r="E25" i="11"/>
  <c r="E24" i="11"/>
  <c r="E23" i="11"/>
  <c r="E22" i="11"/>
  <c r="E21" i="11"/>
  <c r="E20" i="11"/>
  <c r="E19" i="11"/>
  <c r="E18" i="11"/>
  <c r="E17" i="11"/>
  <c r="E16" i="11"/>
  <c r="E15" i="11"/>
  <c r="E14" i="11"/>
  <c r="E13" i="11"/>
  <c r="E12" i="11"/>
  <c r="E11" i="11"/>
  <c r="E10" i="11"/>
  <c r="E9" i="11"/>
  <c r="N39" i="11"/>
  <c r="I21" i="2" s="1"/>
  <c r="A3" i="12"/>
  <c r="A2" i="12"/>
  <c r="C20" i="12"/>
  <c r="C22" i="2" s="1"/>
  <c r="J10" i="12"/>
  <c r="J11" i="12"/>
  <c r="J12" i="12"/>
  <c r="J13" i="12"/>
  <c r="J14" i="12"/>
  <c r="J15" i="12"/>
  <c r="J16" i="12"/>
  <c r="J17" i="12"/>
  <c r="J18" i="12"/>
  <c r="J19" i="12"/>
  <c r="I20" i="12"/>
  <c r="O22" i="2" s="1"/>
  <c r="H20" i="12"/>
  <c r="G20" i="12"/>
  <c r="K22" i="2"/>
  <c r="F20" i="12"/>
  <c r="E20" i="12"/>
  <c r="G22" i="2" s="1"/>
  <c r="D20" i="12"/>
  <c r="M16" i="2"/>
  <c r="M22" i="2"/>
  <c r="K18" i="2"/>
  <c r="I16" i="2"/>
  <c r="I19" i="2"/>
  <c r="I22" i="2"/>
  <c r="E22" i="2"/>
  <c r="C19" i="2"/>
  <c r="Q26" i="2"/>
  <c r="H40" i="7"/>
  <c r="H42" i="7" s="1"/>
  <c r="H43" i="7" s="1"/>
  <c r="O17" i="2" s="1"/>
  <c r="H28" i="7"/>
  <c r="H30" i="7" s="1"/>
  <c r="H16" i="7"/>
  <c r="H18" i="7" s="1"/>
  <c r="G40" i="7"/>
  <c r="G42" i="7" s="1"/>
  <c r="G28" i="7"/>
  <c r="G30" i="7" s="1"/>
  <c r="G16" i="7"/>
  <c r="G18" i="7" s="1"/>
  <c r="F40" i="7"/>
  <c r="F42" i="7" s="1"/>
  <c r="F28" i="7"/>
  <c r="F30" i="7" s="1"/>
  <c r="F16" i="7"/>
  <c r="F18" i="7" s="1"/>
  <c r="E40" i="7"/>
  <c r="E42" i="7" s="1"/>
  <c r="E28" i="7"/>
  <c r="E30" i="7" s="1"/>
  <c r="E16" i="7"/>
  <c r="E18" i="7" s="1"/>
  <c r="D40" i="7"/>
  <c r="D42" i="7" s="1"/>
  <c r="D28" i="7"/>
  <c r="D30" i="7" s="1"/>
  <c r="D16" i="7"/>
  <c r="D18" i="7" s="1"/>
  <c r="C40" i="7"/>
  <c r="C42" i="7" s="1"/>
  <c r="C28" i="7"/>
  <c r="C30" i="7" s="1"/>
  <c r="C16" i="7"/>
  <c r="C18" i="7" s="1"/>
  <c r="B40" i="7"/>
  <c r="B42" i="7" s="1"/>
  <c r="B28" i="7"/>
  <c r="B30" i="7" s="1"/>
  <c r="B16" i="7"/>
  <c r="B18" i="7" s="1"/>
  <c r="A3" i="7"/>
  <c r="A2" i="7"/>
  <c r="AV18" i="3"/>
  <c r="J37" i="4"/>
  <c r="J29" i="4"/>
  <c r="AV29" i="4" s="1"/>
  <c r="AU29" i="4"/>
  <c r="J25" i="4"/>
  <c r="J21" i="4"/>
  <c r="J13" i="4"/>
  <c r="AV13" i="4" s="1"/>
  <c r="AU13" i="4"/>
  <c r="J38" i="4"/>
  <c r="J36" i="4"/>
  <c r="AU36" i="4"/>
  <c r="J34" i="4"/>
  <c r="AV34" i="4" s="1"/>
  <c r="J30" i="4"/>
  <c r="J28" i="4"/>
  <c r="AV28" i="4" s="1"/>
  <c r="AU28" i="4"/>
  <c r="J26" i="4"/>
  <c r="J24" i="4"/>
  <c r="J22" i="4"/>
  <c r="J20" i="4"/>
  <c r="AU20" i="4"/>
  <c r="J18" i="4"/>
  <c r="AV18" i="4" s="1"/>
  <c r="J14" i="4"/>
  <c r="E5" i="2"/>
  <c r="E7" i="2" s="1"/>
  <c r="I5" i="4"/>
  <c r="M5" i="4" s="1"/>
  <c r="AU24" i="3"/>
  <c r="AU31" i="3"/>
  <c r="AU32" i="3"/>
  <c r="Z14" i="8" l="1"/>
  <c r="Z13" i="8"/>
  <c r="G41" i="8"/>
  <c r="C18" i="2" s="1"/>
  <c r="Q18" i="2" s="1"/>
  <c r="Z11" i="8"/>
  <c r="X36" i="11"/>
  <c r="N29" i="3"/>
  <c r="P29" i="3" s="1"/>
  <c r="T29" i="3"/>
  <c r="V29" i="3" s="1"/>
  <c r="I18" i="7"/>
  <c r="J20" i="12"/>
  <c r="E39" i="11"/>
  <c r="C21" i="2" s="1"/>
  <c r="Q39" i="11"/>
  <c r="K21" i="2" s="1"/>
  <c r="X17" i="11"/>
  <c r="X33" i="11"/>
  <c r="X11" i="11"/>
  <c r="X19" i="11"/>
  <c r="X27" i="11"/>
  <c r="X13" i="11"/>
  <c r="X10" i="10"/>
  <c r="X12" i="10"/>
  <c r="X20" i="10"/>
  <c r="Z20" i="3"/>
  <c r="AB20" i="3" s="1"/>
  <c r="AR20" i="3"/>
  <c r="AL20" i="3"/>
  <c r="AN20" i="3" s="1"/>
  <c r="AF20" i="3"/>
  <c r="AH20" i="3" s="1"/>
  <c r="H20" i="3"/>
  <c r="J20" i="3" s="1"/>
  <c r="AT28" i="3"/>
  <c r="AU28" i="3"/>
  <c r="AR35" i="3"/>
  <c r="AT35" i="3" s="1"/>
  <c r="H35" i="3"/>
  <c r="J35" i="3" s="1"/>
  <c r="AL35" i="3"/>
  <c r="AN35" i="3" s="1"/>
  <c r="Z35" i="3"/>
  <c r="AB35" i="3" s="1"/>
  <c r="T35" i="3"/>
  <c r="V35" i="3" s="1"/>
  <c r="AF35" i="3"/>
  <c r="AH35" i="3" s="1"/>
  <c r="N35" i="3"/>
  <c r="P35" i="3" s="1"/>
  <c r="Q39" i="10"/>
  <c r="K20" i="2" s="1"/>
  <c r="AR13" i="3"/>
  <c r="Z13" i="3"/>
  <c r="AB13" i="3" s="1"/>
  <c r="AL13" i="3"/>
  <c r="AN13" i="3" s="1"/>
  <c r="AF13" i="3"/>
  <c r="AH13" i="3" s="1"/>
  <c r="T13" i="3"/>
  <c r="V13" i="3" s="1"/>
  <c r="N13" i="3"/>
  <c r="P13" i="3" s="1"/>
  <c r="H13" i="3"/>
  <c r="J13" i="3" s="1"/>
  <c r="AR36" i="3"/>
  <c r="AF36" i="3"/>
  <c r="AH36" i="3" s="1"/>
  <c r="N36" i="3"/>
  <c r="P36" i="3" s="1"/>
  <c r="H36" i="3"/>
  <c r="J36" i="3" s="1"/>
  <c r="X15" i="11"/>
  <c r="X23" i="11"/>
  <c r="X31" i="11"/>
  <c r="T22" i="3"/>
  <c r="V22" i="3" s="1"/>
  <c r="H22" i="3"/>
  <c r="J22" i="3" s="1"/>
  <c r="AR29" i="3"/>
  <c r="AT29" i="3" s="1"/>
  <c r="H29" i="3"/>
  <c r="J29" i="3" s="1"/>
  <c r="Z29" i="3"/>
  <c r="AB29" i="3" s="1"/>
  <c r="AR15" i="3"/>
  <c r="AT15" i="3" s="1"/>
  <c r="AV15" i="3" s="1"/>
  <c r="AL15" i="3"/>
  <c r="AN15" i="3" s="1"/>
  <c r="AF15" i="3"/>
  <c r="AH15" i="3" s="1"/>
  <c r="T15" i="3"/>
  <c r="V15" i="3" s="1"/>
  <c r="N15" i="3"/>
  <c r="P15" i="3" s="1"/>
  <c r="H15" i="3"/>
  <c r="J15" i="3" s="1"/>
  <c r="AU8" i="3"/>
  <c r="AV21" i="4"/>
  <c r="K39" i="10"/>
  <c r="G20" i="2" s="1"/>
  <c r="X15" i="10"/>
  <c r="X23" i="10"/>
  <c r="X31" i="10"/>
  <c r="X9" i="10"/>
  <c r="X17" i="10"/>
  <c r="X25" i="10"/>
  <c r="X33" i="10"/>
  <c r="AV26" i="4"/>
  <c r="X26" i="10"/>
  <c r="AU11" i="3"/>
  <c r="AU26" i="4"/>
  <c r="X32" i="11"/>
  <c r="E39" i="10"/>
  <c r="C20" i="2" s="1"/>
  <c r="AU27" i="3"/>
  <c r="AU10" i="3"/>
  <c r="AU18" i="4"/>
  <c r="AU34" i="4"/>
  <c r="AV37" i="4"/>
  <c r="K39" i="11"/>
  <c r="G21" i="2" s="1"/>
  <c r="X21" i="11"/>
  <c r="X29" i="11"/>
  <c r="X37" i="11"/>
  <c r="X9" i="11"/>
  <c r="N34" i="3"/>
  <c r="P34" i="3" s="1"/>
  <c r="T23" i="3"/>
  <c r="V23" i="3" s="1"/>
  <c r="Z21" i="3"/>
  <c r="AB21" i="3" s="1"/>
  <c r="AF12" i="3"/>
  <c r="AH12" i="3" s="1"/>
  <c r="AF23" i="3"/>
  <c r="AH23" i="3" s="1"/>
  <c r="AF34" i="3"/>
  <c r="AH34" i="3" s="1"/>
  <c r="AL12" i="3"/>
  <c r="AN12" i="3" s="1"/>
  <c r="AL23" i="3"/>
  <c r="T32" i="4"/>
  <c r="V32" i="4" s="1"/>
  <c r="Z30" i="4"/>
  <c r="AB30" i="4" s="1"/>
  <c r="AF8" i="4"/>
  <c r="AH8" i="4" s="1"/>
  <c r="AF32" i="4"/>
  <c r="AF24" i="4"/>
  <c r="AH24" i="4" s="1"/>
  <c r="AF16" i="4"/>
  <c r="AH16" i="4" s="1"/>
  <c r="AL38" i="4"/>
  <c r="AN38" i="4" s="1"/>
  <c r="AL17" i="4"/>
  <c r="AN17" i="4" s="1"/>
  <c r="AR16" i="4"/>
  <c r="N25" i="4"/>
  <c r="P25" i="4" s="1"/>
  <c r="N14" i="4"/>
  <c r="P14" i="4" s="1"/>
  <c r="Z26" i="8"/>
  <c r="M41" i="8"/>
  <c r="G18" i="2" s="1"/>
  <c r="P41" i="8"/>
  <c r="I18" i="2" s="1"/>
  <c r="Y41" i="8"/>
  <c r="O18" i="2" s="1"/>
  <c r="L19" i="9"/>
  <c r="E19" i="2" s="1"/>
  <c r="M49" i="9"/>
  <c r="G50" i="9"/>
  <c r="M19" i="2" s="1"/>
  <c r="H23" i="3"/>
  <c r="J23" i="3" s="1"/>
  <c r="H37" i="3"/>
  <c r="J37" i="3" s="1"/>
  <c r="T34" i="3"/>
  <c r="V34" i="3" s="1"/>
  <c r="Z12" i="3"/>
  <c r="AB12" i="3" s="1"/>
  <c r="Z23" i="3"/>
  <c r="AB23" i="3" s="1"/>
  <c r="Z34" i="3"/>
  <c r="AB34" i="3" s="1"/>
  <c r="AL34" i="3"/>
  <c r="AR12" i="3"/>
  <c r="T30" i="4"/>
  <c r="V30" i="4" s="1"/>
  <c r="Z8" i="4"/>
  <c r="AL16" i="4"/>
  <c r="AN16" i="4" s="1"/>
  <c r="AR25" i="4"/>
  <c r="AR14" i="4"/>
  <c r="N24" i="4"/>
  <c r="P24" i="4" s="1"/>
  <c r="Q19" i="9"/>
  <c r="G19" i="2" s="1"/>
  <c r="L50" i="9"/>
  <c r="O19" i="2" s="1"/>
  <c r="M48" i="9"/>
  <c r="X14" i="10"/>
  <c r="X22" i="10"/>
  <c r="X30" i="10"/>
  <c r="X38" i="10"/>
  <c r="H16" i="3"/>
  <c r="J16" i="3" s="1"/>
  <c r="N16" i="3"/>
  <c r="P16" i="3" s="1"/>
  <c r="T16" i="3"/>
  <c r="T8" i="4"/>
  <c r="V8" i="4" s="1"/>
  <c r="Z38" i="4"/>
  <c r="AB38" i="4" s="1"/>
  <c r="Z17" i="4"/>
  <c r="AB17" i="4" s="1"/>
  <c r="AF38" i="4"/>
  <c r="AH38" i="4" s="1"/>
  <c r="AF30" i="4"/>
  <c r="AF22" i="4"/>
  <c r="AH22" i="4" s="1"/>
  <c r="AF14" i="4"/>
  <c r="AH14" i="4" s="1"/>
  <c r="AL25" i="4"/>
  <c r="AN25" i="4" s="1"/>
  <c r="AL14" i="4"/>
  <c r="AN14" i="4" s="1"/>
  <c r="AR24" i="4"/>
  <c r="N33" i="4"/>
  <c r="P33" i="4" s="1"/>
  <c r="N22" i="4"/>
  <c r="P22" i="4" s="1"/>
  <c r="AL33" i="4"/>
  <c r="H8" i="4"/>
  <c r="J8" i="4" s="1"/>
  <c r="J41" i="8"/>
  <c r="E18" i="2" s="1"/>
  <c r="Z22" i="8"/>
  <c r="Z38" i="8"/>
  <c r="V41" i="8"/>
  <c r="M18" i="2" s="1"/>
  <c r="L35" i="9"/>
  <c r="K19" i="2" s="1"/>
  <c r="Q19" i="2" s="1"/>
  <c r="M44" i="9"/>
  <c r="X18" i="10"/>
  <c r="X34" i="10"/>
  <c r="AV19" i="3"/>
  <c r="Z33" i="4"/>
  <c r="AB33" i="4" s="1"/>
  <c r="AR8" i="4"/>
  <c r="N17" i="4"/>
  <c r="P17" i="4" s="1"/>
  <c r="X11" i="10"/>
  <c r="X19" i="10"/>
  <c r="X27" i="10"/>
  <c r="X35" i="10"/>
  <c r="X13" i="10"/>
  <c r="X21" i="10"/>
  <c r="X29" i="10"/>
  <c r="X37" i="10"/>
  <c r="H12" i="3"/>
  <c r="J12" i="3" s="1"/>
  <c r="H21" i="3"/>
  <c r="J21" i="3" s="1"/>
  <c r="N12" i="3"/>
  <c r="P12" i="3" s="1"/>
  <c r="N23" i="3"/>
  <c r="P23" i="3" s="1"/>
  <c r="AF21" i="3"/>
  <c r="AH21" i="3" s="1"/>
  <c r="AV21" i="3" s="1"/>
  <c r="AL21" i="3"/>
  <c r="AN21" i="3" s="1"/>
  <c r="T33" i="4"/>
  <c r="V33" i="4" s="1"/>
  <c r="T22" i="4"/>
  <c r="V22" i="4" s="1"/>
  <c r="Z32" i="4"/>
  <c r="AB32" i="4" s="1"/>
  <c r="AF33" i="4"/>
  <c r="AH33" i="4" s="1"/>
  <c r="AF25" i="4"/>
  <c r="AH25" i="4" s="1"/>
  <c r="AF17" i="4"/>
  <c r="AH17" i="4" s="1"/>
  <c r="AR38" i="4"/>
  <c r="AT38" i="4" s="1"/>
  <c r="AV38" i="4" s="1"/>
  <c r="AR17" i="4"/>
  <c r="N16" i="4"/>
  <c r="P16" i="4" s="1"/>
  <c r="AU37" i="3"/>
  <c r="AU21" i="4"/>
  <c r="AU37" i="4"/>
  <c r="H39" i="11"/>
  <c r="E21" i="2" s="1"/>
  <c r="X12" i="11"/>
  <c r="X16" i="11"/>
  <c r="X20" i="11"/>
  <c r="X24" i="11"/>
  <c r="X28" i="11"/>
  <c r="T39" i="11"/>
  <c r="M21" i="2" s="1"/>
  <c r="Q21" i="2" s="1"/>
  <c r="X38" i="11"/>
  <c r="W39" i="10"/>
  <c r="O20" i="2" s="1"/>
  <c r="AR17" i="3"/>
  <c r="Z17" i="3"/>
  <c r="AB17" i="3" s="1"/>
  <c r="AF17" i="3"/>
  <c r="AH17" i="3" s="1"/>
  <c r="T17" i="3"/>
  <c r="V17" i="3" s="1"/>
  <c r="AV24" i="3"/>
  <c r="AV28" i="3"/>
  <c r="AF38" i="3"/>
  <c r="AH38" i="3" s="1"/>
  <c r="AL38" i="3"/>
  <c r="AN38" i="3" s="1"/>
  <c r="N38" i="3"/>
  <c r="P38" i="3" s="1"/>
  <c r="AR38" i="3"/>
  <c r="Z38" i="3"/>
  <c r="AB38" i="3" s="1"/>
  <c r="Z16" i="8"/>
  <c r="Z20" i="8"/>
  <c r="Z24" i="8"/>
  <c r="Z28" i="8"/>
  <c r="Z32" i="8"/>
  <c r="Z36" i="8"/>
  <c r="Z40" i="8"/>
  <c r="AF14" i="3"/>
  <c r="AH14" i="3" s="1"/>
  <c r="AL14" i="3"/>
  <c r="N14" i="3"/>
  <c r="AR14" i="3"/>
  <c r="Z14" i="3"/>
  <c r="AB14" i="3" s="1"/>
  <c r="AR25" i="3"/>
  <c r="Z25" i="3"/>
  <c r="AB25" i="3" s="1"/>
  <c r="AF25" i="3"/>
  <c r="AH25" i="3" s="1"/>
  <c r="T25" i="3"/>
  <c r="V25" i="3" s="1"/>
  <c r="AU35" i="3"/>
  <c r="AU19" i="3"/>
  <c r="AV20" i="4"/>
  <c r="AV36" i="4"/>
  <c r="X10" i="11"/>
  <c r="X14" i="11"/>
  <c r="X18" i="11"/>
  <c r="X22" i="11"/>
  <c r="X26" i="11"/>
  <c r="X30" i="11"/>
  <c r="W39" i="11"/>
  <c r="O21" i="2" s="1"/>
  <c r="H14" i="3"/>
  <c r="J14" i="3" s="1"/>
  <c r="N25" i="3"/>
  <c r="P25" i="3" s="1"/>
  <c r="AL25" i="3"/>
  <c r="AN25" i="3" s="1"/>
  <c r="AF22" i="3"/>
  <c r="AH22" i="3" s="1"/>
  <c r="AL22" i="3"/>
  <c r="AN22" i="3" s="1"/>
  <c r="N22" i="3"/>
  <c r="P22" i="3" s="1"/>
  <c r="AR22" i="3"/>
  <c r="Z22" i="3"/>
  <c r="AB22" i="3" s="1"/>
  <c r="AV26" i="3"/>
  <c r="AR33" i="3"/>
  <c r="Z33" i="3"/>
  <c r="AB33" i="3" s="1"/>
  <c r="AF33" i="3"/>
  <c r="AH33" i="3" s="1"/>
  <c r="T33" i="3"/>
  <c r="V33" i="3" s="1"/>
  <c r="AB8" i="4"/>
  <c r="AH9" i="4"/>
  <c r="P8" i="4"/>
  <c r="H9" i="4"/>
  <c r="AR9" i="4"/>
  <c r="T9" i="4"/>
  <c r="N9" i="4"/>
  <c r="P9" i="4" s="1"/>
  <c r="Z9" i="4"/>
  <c r="AB9" i="4" s="1"/>
  <c r="AL9" i="4"/>
  <c r="H35" i="4"/>
  <c r="J35" i="4" s="1"/>
  <c r="AR35" i="4"/>
  <c r="T35" i="4"/>
  <c r="V35" i="4" s="1"/>
  <c r="N35" i="4"/>
  <c r="P35" i="4" s="1"/>
  <c r="Z35" i="4"/>
  <c r="AB35" i="4" s="1"/>
  <c r="AL35" i="4"/>
  <c r="AN35" i="4" s="1"/>
  <c r="H31" i="4"/>
  <c r="J31" i="4" s="1"/>
  <c r="AR31" i="4"/>
  <c r="T31" i="4"/>
  <c r="V31" i="4" s="1"/>
  <c r="N31" i="4"/>
  <c r="P31" i="4" s="1"/>
  <c r="Z31" i="4"/>
  <c r="AB31" i="4" s="1"/>
  <c r="AL31" i="4"/>
  <c r="AN31" i="4" s="1"/>
  <c r="H27" i="4"/>
  <c r="J27" i="4" s="1"/>
  <c r="AR27" i="4"/>
  <c r="T27" i="4"/>
  <c r="V27" i="4" s="1"/>
  <c r="N27" i="4"/>
  <c r="P27" i="4" s="1"/>
  <c r="Z27" i="4"/>
  <c r="AB27" i="4" s="1"/>
  <c r="AL27" i="4"/>
  <c r="AN27" i="4" s="1"/>
  <c r="H23" i="4"/>
  <c r="J23" i="4" s="1"/>
  <c r="AR23" i="4"/>
  <c r="T23" i="4"/>
  <c r="V23" i="4" s="1"/>
  <c r="N23" i="4"/>
  <c r="P23" i="4" s="1"/>
  <c r="Z23" i="4"/>
  <c r="AB23" i="4" s="1"/>
  <c r="AL23" i="4"/>
  <c r="AN23" i="4" s="1"/>
  <c r="H19" i="4"/>
  <c r="J19" i="4" s="1"/>
  <c r="AR19" i="4"/>
  <c r="T19" i="4"/>
  <c r="V19" i="4" s="1"/>
  <c r="N19" i="4"/>
  <c r="P19" i="4" s="1"/>
  <c r="Z19" i="4"/>
  <c r="AB19" i="4" s="1"/>
  <c r="AL19" i="4"/>
  <c r="AN19" i="4" s="1"/>
  <c r="H15" i="4"/>
  <c r="J15" i="4" s="1"/>
  <c r="AR15" i="4"/>
  <c r="T15" i="4"/>
  <c r="V15" i="4" s="1"/>
  <c r="N15" i="4"/>
  <c r="P15" i="4" s="1"/>
  <c r="Z15" i="4"/>
  <c r="AB15" i="4" s="1"/>
  <c r="AL15" i="4"/>
  <c r="AN15" i="4" s="1"/>
  <c r="H11" i="4"/>
  <c r="AR11" i="4"/>
  <c r="AT11" i="4" s="1"/>
  <c r="T11" i="4"/>
  <c r="V11" i="4" s="1"/>
  <c r="N11" i="4"/>
  <c r="P11" i="4" s="1"/>
  <c r="Z11" i="4"/>
  <c r="AB11" i="4" s="1"/>
  <c r="AL11" i="4"/>
  <c r="AN11" i="4" s="1"/>
  <c r="I30" i="7"/>
  <c r="AV32" i="3"/>
  <c r="AU26" i="3"/>
  <c r="AU18" i="3"/>
  <c r="AU22" i="4"/>
  <c r="H39" i="10"/>
  <c r="E20" i="2" s="1"/>
  <c r="E23" i="2" s="1"/>
  <c r="N39" i="10"/>
  <c r="I20" i="2" s="1"/>
  <c r="T39" i="10"/>
  <c r="M20" i="2" s="1"/>
  <c r="H17" i="3"/>
  <c r="J17" i="3" s="1"/>
  <c r="H25" i="3"/>
  <c r="J25" i="3" s="1"/>
  <c r="N17" i="3"/>
  <c r="P17" i="3" s="1"/>
  <c r="T14" i="3"/>
  <c r="V14" i="3" s="1"/>
  <c r="AL17" i="3"/>
  <c r="AN17" i="3" s="1"/>
  <c r="Z9" i="3"/>
  <c r="AF9" i="3"/>
  <c r="AR9" i="3"/>
  <c r="T9" i="3"/>
  <c r="V9" i="3" s="1"/>
  <c r="AF30" i="3"/>
  <c r="AH30" i="3" s="1"/>
  <c r="AL30" i="3"/>
  <c r="AN30" i="3" s="1"/>
  <c r="N30" i="3"/>
  <c r="P30" i="3" s="1"/>
  <c r="AR30" i="3"/>
  <c r="AR39" i="3" s="1"/>
  <c r="Z30" i="3"/>
  <c r="AB30" i="3" s="1"/>
  <c r="M40" i="9"/>
  <c r="M50" i="9"/>
  <c r="Z12" i="8"/>
  <c r="G5" i="2"/>
  <c r="G7" i="2" s="1"/>
  <c r="O5" i="4"/>
  <c r="S5" i="4" s="1"/>
  <c r="O5" i="3"/>
  <c r="S5" i="3" s="1"/>
  <c r="C43" i="7"/>
  <c r="E17" i="2" s="1"/>
  <c r="I42" i="7"/>
  <c r="B43" i="7"/>
  <c r="E43" i="7"/>
  <c r="I17" i="2" s="1"/>
  <c r="I23" i="2" s="1"/>
  <c r="G43" i="7"/>
  <c r="M17" i="2" s="1"/>
  <c r="Q22" i="2"/>
  <c r="D43" i="7"/>
  <c r="G17" i="2" s="1"/>
  <c r="F43" i="7"/>
  <c r="K17" i="2" s="1"/>
  <c r="K23" i="2" s="1"/>
  <c r="J11" i="4"/>
  <c r="AV29" i="3"/>
  <c r="AV37" i="3"/>
  <c r="V8" i="3"/>
  <c r="AT11" i="3"/>
  <c r="AV11" i="3" s="1"/>
  <c r="J12" i="4"/>
  <c r="AV12" i="4" s="1"/>
  <c r="AU12" i="4"/>
  <c r="J10" i="4"/>
  <c r="AV10" i="4" s="1"/>
  <c r="AU10" i="4"/>
  <c r="AV27" i="3"/>
  <c r="AV31" i="3"/>
  <c r="AV35" i="3"/>
  <c r="Q20" i="2" l="1"/>
  <c r="X39" i="10"/>
  <c r="J39" i="3"/>
  <c r="C9" i="2" s="1"/>
  <c r="AV22" i="4"/>
  <c r="AT24" i="4"/>
  <c r="AV24" i="4" s="1"/>
  <c r="AU24" i="4"/>
  <c r="AH32" i="4"/>
  <c r="AV32" i="4" s="1"/>
  <c r="AU32" i="4"/>
  <c r="AH39" i="4"/>
  <c r="K11" i="2" s="1"/>
  <c r="AU8" i="4"/>
  <c r="AT8" i="4"/>
  <c r="AV30" i="4"/>
  <c r="AU38" i="4"/>
  <c r="AF39" i="4"/>
  <c r="K10" i="2" s="1"/>
  <c r="AU15" i="3"/>
  <c r="AT17" i="4"/>
  <c r="AV17" i="4" s="1"/>
  <c r="AU17" i="4"/>
  <c r="V16" i="3"/>
  <c r="AV16" i="3" s="1"/>
  <c r="AU16" i="3"/>
  <c r="AT12" i="3"/>
  <c r="AV12" i="3" s="1"/>
  <c r="AU12" i="3"/>
  <c r="AN34" i="3"/>
  <c r="AV34" i="3" s="1"/>
  <c r="AU34" i="3"/>
  <c r="AT16" i="4"/>
  <c r="AV16" i="4" s="1"/>
  <c r="AU16" i="4"/>
  <c r="AT13" i="3"/>
  <c r="AU13" i="3"/>
  <c r="AT20" i="3"/>
  <c r="AV20" i="3" s="1"/>
  <c r="AU20" i="3"/>
  <c r="AN23" i="3"/>
  <c r="AV23" i="3" s="1"/>
  <c r="AU23" i="3"/>
  <c r="AT36" i="3"/>
  <c r="AV36" i="3" s="1"/>
  <c r="AU36" i="3"/>
  <c r="X39" i="11"/>
  <c r="AN33" i="4"/>
  <c r="AV33" i="4" s="1"/>
  <c r="AU33" i="4"/>
  <c r="AU21" i="3"/>
  <c r="AH30" i="4"/>
  <c r="AU30" i="4"/>
  <c r="AT14" i="4"/>
  <c r="AV14" i="4" s="1"/>
  <c r="AU14" i="4"/>
  <c r="AV13" i="3"/>
  <c r="G23" i="2"/>
  <c r="Z41" i="8"/>
  <c r="AU29" i="3"/>
  <c r="AT25" i="4"/>
  <c r="AV25" i="4" s="1"/>
  <c r="AU25" i="4"/>
  <c r="AL39" i="4"/>
  <c r="M10" i="2" s="1"/>
  <c r="AN9" i="4"/>
  <c r="AN39" i="4" s="1"/>
  <c r="M11" i="2" s="1"/>
  <c r="AT9" i="3"/>
  <c r="AU9" i="3"/>
  <c r="J9" i="4"/>
  <c r="J39" i="4" s="1"/>
  <c r="H39" i="4"/>
  <c r="C10" i="2" s="1"/>
  <c r="AT25" i="3"/>
  <c r="AV25" i="3" s="1"/>
  <c r="AU25" i="3"/>
  <c r="AN14" i="3"/>
  <c r="AN39" i="3" s="1"/>
  <c r="M9" i="2" s="1"/>
  <c r="AL39" i="3"/>
  <c r="M8" i="2" s="1"/>
  <c r="AT38" i="3"/>
  <c r="AV38" i="3" s="1"/>
  <c r="AU38" i="3"/>
  <c r="AT15" i="4"/>
  <c r="AV15" i="4" s="1"/>
  <c r="AU15" i="4"/>
  <c r="AT23" i="4"/>
  <c r="AV23" i="4" s="1"/>
  <c r="AU23" i="4"/>
  <c r="AT31" i="4"/>
  <c r="AV31" i="4" s="1"/>
  <c r="AU31" i="4"/>
  <c r="T39" i="3"/>
  <c r="G8" i="2" s="1"/>
  <c r="AV11" i="4"/>
  <c r="AH9" i="3"/>
  <c r="AH39" i="3" s="1"/>
  <c r="K9" i="2" s="1"/>
  <c r="AF39" i="3"/>
  <c r="K8" i="2" s="1"/>
  <c r="AT19" i="4"/>
  <c r="AV19" i="4" s="1"/>
  <c r="AU19" i="4"/>
  <c r="AT27" i="4"/>
  <c r="AV27" i="4" s="1"/>
  <c r="AU27" i="4"/>
  <c r="AT35" i="4"/>
  <c r="AV35" i="4" s="1"/>
  <c r="AU35" i="4"/>
  <c r="N39" i="4"/>
  <c r="E10" i="2" s="1"/>
  <c r="Z39" i="4"/>
  <c r="I10" i="2" s="1"/>
  <c r="AT22" i="3"/>
  <c r="AV22" i="3" s="1"/>
  <c r="AU22" i="3"/>
  <c r="AT17" i="3"/>
  <c r="AV17" i="3" s="1"/>
  <c r="AU17" i="3"/>
  <c r="H39" i="3"/>
  <c r="C8" i="2" s="1"/>
  <c r="AT9" i="4"/>
  <c r="AR39" i="4"/>
  <c r="AU9" i="4"/>
  <c r="P14" i="3"/>
  <c r="P39" i="3" s="1"/>
  <c r="E9" i="2" s="1"/>
  <c r="N39" i="3"/>
  <c r="E8" i="2" s="1"/>
  <c r="AU11" i="4"/>
  <c r="AT30" i="3"/>
  <c r="AV30" i="3" s="1"/>
  <c r="AU30" i="3"/>
  <c r="AB9" i="3"/>
  <c r="AB39" i="3" s="1"/>
  <c r="I9" i="2" s="1"/>
  <c r="Z39" i="3"/>
  <c r="I8" i="2" s="1"/>
  <c r="V9" i="4"/>
  <c r="V39" i="4" s="1"/>
  <c r="G11" i="2" s="1"/>
  <c r="T39" i="4"/>
  <c r="G10" i="2" s="1"/>
  <c r="P39" i="4"/>
  <c r="E11" i="2" s="1"/>
  <c r="AB39" i="4"/>
  <c r="I11" i="2" s="1"/>
  <c r="AT33" i="3"/>
  <c r="AV33" i="3" s="1"/>
  <c r="AU33" i="3"/>
  <c r="AT14" i="3"/>
  <c r="AU14" i="3"/>
  <c r="AV8" i="4"/>
  <c r="O16" i="2"/>
  <c r="O8" i="2"/>
  <c r="V39" i="3"/>
  <c r="G9" i="2" s="1"/>
  <c r="AV8" i="3"/>
  <c r="I43" i="7"/>
  <c r="C17" i="2"/>
  <c r="C23" i="2" s="1"/>
  <c r="I5" i="2"/>
  <c r="I7" i="2" s="1"/>
  <c r="U5" i="4"/>
  <c r="Y5" i="4" s="1"/>
  <c r="U5" i="3"/>
  <c r="Y5" i="3" s="1"/>
  <c r="M23" i="2"/>
  <c r="Q17" i="2"/>
  <c r="AV9" i="3" l="1"/>
  <c r="G12" i="2"/>
  <c r="AT39" i="3"/>
  <c r="AU39" i="3"/>
  <c r="AV14" i="3"/>
  <c r="E12" i="2"/>
  <c r="AT39" i="4"/>
  <c r="O11" i="2" s="1"/>
  <c r="AV9" i="4"/>
  <c r="K12" i="2"/>
  <c r="I12" i="2"/>
  <c r="I14" i="2" s="1"/>
  <c r="I25" i="2" s="1"/>
  <c r="I27" i="2" s="1"/>
  <c r="I28" i="2" s="1"/>
  <c r="I29" i="2" s="1"/>
  <c r="I30" i="2" s="1"/>
  <c r="I31" i="2" s="1"/>
  <c r="O10" i="2"/>
  <c r="Q10" i="2" s="1"/>
  <c r="AU39" i="4"/>
  <c r="M12" i="2"/>
  <c r="M14" i="2" s="1"/>
  <c r="M25" i="2"/>
  <c r="M27" i="2" s="1"/>
  <c r="M28" i="2" s="1"/>
  <c r="M29" i="2" s="1"/>
  <c r="M30" i="2" s="1"/>
  <c r="M31" i="2" s="1"/>
  <c r="AV39" i="3"/>
  <c r="O9" i="2"/>
  <c r="Q9" i="2" s="1"/>
  <c r="Q16" i="2"/>
  <c r="Q23" i="2" s="1"/>
  <c r="O23" i="2"/>
  <c r="C11" i="2"/>
  <c r="K5" i="2"/>
  <c r="K7" i="2" s="1"/>
  <c r="AA5" i="4"/>
  <c r="AE5" i="4" s="1"/>
  <c r="AA5" i="3"/>
  <c r="AE5" i="3" s="1"/>
  <c r="O12" i="2"/>
  <c r="Q8" i="2"/>
  <c r="G14" i="2"/>
  <c r="G25" i="2" s="1"/>
  <c r="G27" i="2" s="1"/>
  <c r="G28" i="2" s="1"/>
  <c r="G29" i="2" s="1"/>
  <c r="G30" i="2" s="1"/>
  <c r="G31" i="2" s="1"/>
  <c r="AV39" i="4" l="1"/>
  <c r="K14" i="2"/>
  <c r="K25" i="2" s="1"/>
  <c r="K27" i="2" s="1"/>
  <c r="K28" i="2" s="1"/>
  <c r="K29" i="2" s="1"/>
  <c r="K30" i="2" s="1"/>
  <c r="K31" i="2" s="1"/>
  <c r="E14" i="2"/>
  <c r="E25" i="2" s="1"/>
  <c r="E27" i="2" s="1"/>
  <c r="E28" i="2" s="1"/>
  <c r="E29" i="2" s="1"/>
  <c r="E30" i="2" s="1"/>
  <c r="E31" i="2" s="1"/>
  <c r="O14" i="2"/>
  <c r="O25" i="2" s="1"/>
  <c r="AG5" i="4"/>
  <c r="AK5" i="4" s="1"/>
  <c r="M5" i="2"/>
  <c r="M7" i="2" s="1"/>
  <c r="AG5" i="3"/>
  <c r="AK5" i="3" s="1"/>
  <c r="C12" i="2"/>
  <c r="Q11" i="2"/>
  <c r="Q12" i="2"/>
  <c r="C14" i="2" l="1"/>
  <c r="C25" i="2" s="1"/>
  <c r="C27" i="2" s="1"/>
  <c r="C28" i="2" s="1"/>
  <c r="C29" i="2" s="1"/>
  <c r="C30" i="2" s="1"/>
  <c r="C31" i="2" s="1"/>
  <c r="AM5" i="4"/>
  <c r="AQ5" i="4" s="1"/>
  <c r="AM5" i="3"/>
  <c r="AQ5" i="3" s="1"/>
  <c r="O5" i="2"/>
  <c r="O7" i="2" s="1"/>
  <c r="O27" i="2"/>
  <c r="O28" i="2" s="1"/>
  <c r="Q14" i="2"/>
  <c r="Q28" i="2" l="1"/>
  <c r="O29" i="2"/>
  <c r="O30" i="2" s="1"/>
  <c r="AS5" i="3"/>
  <c r="AS5" i="4"/>
  <c r="Q25" i="2"/>
  <c r="Q27" i="2" s="1"/>
  <c r="O31" i="2" l="1"/>
  <c r="Q30" i="2"/>
  <c r="Q29" i="2"/>
  <c r="Q31" i="2" l="1"/>
</calcChain>
</file>

<file path=xl/sharedStrings.xml><?xml version="1.0" encoding="utf-8"?>
<sst xmlns="http://schemas.openxmlformats.org/spreadsheetml/2006/main" count="615" uniqueCount="142">
  <si>
    <t>OMB Control No. 9000-0013</t>
  </si>
  <si>
    <t>SUMMARY OF PROPOSED COSTS</t>
  </si>
  <si>
    <t>PERIOD I</t>
  </si>
  <si>
    <t>PERIOD II</t>
  </si>
  <si>
    <t>PERIOD III</t>
  </si>
  <si>
    <t>PERIOD IV</t>
  </si>
  <si>
    <t>PERIOD V</t>
  </si>
  <si>
    <t>PERIOD VI</t>
  </si>
  <si>
    <t>PERIOD VII</t>
  </si>
  <si>
    <t>TOTAL</t>
  </si>
  <si>
    <t>Through</t>
  </si>
  <si>
    <t xml:space="preserve">SUMMARY OF DIRECT LABOR </t>
  </si>
  <si>
    <t>AND FRINGE BENEFITS</t>
  </si>
  <si>
    <t>PERCENT OF EFFORT</t>
  </si>
  <si>
    <t>PERIOD I*</t>
  </si>
  <si>
    <t>PERIOD II*</t>
  </si>
  <si>
    <t>PERIOD III*</t>
  </si>
  <si>
    <t>PERIOD IV*</t>
  </si>
  <si>
    <t>PERIOD V*</t>
  </si>
  <si>
    <t>PERIOD VI*</t>
  </si>
  <si>
    <t>PERIOD VII*</t>
  </si>
  <si>
    <t>CURRENT</t>
  </si>
  <si>
    <t xml:space="preserve">ADJUSTED </t>
  </si>
  <si>
    <t>PERCENT OF</t>
  </si>
  <si>
    <t>NUMBER</t>
  </si>
  <si>
    <t>SALARY</t>
  </si>
  <si>
    <t>FRINGE</t>
  </si>
  <si>
    <t>EMPLOYEE</t>
  </si>
  <si>
    <t>POSITION</t>
  </si>
  <si>
    <t>BASE SALARY</t>
  </si>
  <si>
    <t>EFFORT</t>
  </si>
  <si>
    <t>MONTHS</t>
  </si>
  <si>
    <t>COST</t>
  </si>
  <si>
    <t>RATE</t>
  </si>
  <si>
    <t>SUBTOTALS =</t>
  </si>
  <si>
    <t>ANNUAL INCREASE FACTOR:</t>
  </si>
  <si>
    <t>ANNUAL INCREASE DATE:</t>
  </si>
  <si>
    <t>00/00/00</t>
  </si>
  <si>
    <t xml:space="preserve">   </t>
  </si>
  <si>
    <t>NUMBER OF MONTHS AT NEXT ANNUAL INCREASE</t>
  </si>
  <si>
    <t>*Adjust the number of months per period as recommended in the RFP.</t>
  </si>
  <si>
    <t>Hourly Rates</t>
  </si>
  <si>
    <t>CURRENT BASE</t>
  </si>
  <si>
    <t>HOURLY RATE</t>
  </si>
  <si>
    <t>HOURS</t>
  </si>
  <si>
    <t>NUMBER OF HOURS FOR FULL TIME EQUIVALENT:</t>
  </si>
  <si>
    <t>SUMMARY OF MATERIALS AND SUPPLIES</t>
  </si>
  <si>
    <t>Period  I</t>
  </si>
  <si>
    <t>Period  II</t>
  </si>
  <si>
    <t>Period  III</t>
  </si>
  <si>
    <t>Period  IV</t>
  </si>
  <si>
    <t>Period  V</t>
  </si>
  <si>
    <t>Period  VI</t>
  </si>
  <si>
    <t>Period  VII</t>
  </si>
  <si>
    <t>Unit</t>
  </si>
  <si>
    <t>ITEM</t>
  </si>
  <si>
    <t>Price</t>
  </si>
  <si>
    <t>Quantity</t>
  </si>
  <si>
    <t>Subtotal</t>
  </si>
  <si>
    <t>TOTAL =</t>
  </si>
  <si>
    <t>SUMMARY OF TRAVEL COSTS</t>
  </si>
  <si>
    <t>Cost Element</t>
  </si>
  <si>
    <t xml:space="preserve">Trip # </t>
  </si>
  <si>
    <t xml:space="preserve">Site </t>
  </si>
  <si>
    <t>Reason</t>
  </si>
  <si>
    <t xml:space="preserve"> Airfare</t>
  </si>
  <si>
    <t>Lodging</t>
  </si>
  <si>
    <t>Meals</t>
  </si>
  <si>
    <t>Incidentals</t>
  </si>
  <si>
    <t>Ground Transport</t>
  </si>
  <si>
    <t xml:space="preserve">  Total Per Trip</t>
  </si>
  <si>
    <t xml:space="preserve"> No. of persons</t>
  </si>
  <si>
    <t>SUBTOTAL =</t>
  </si>
  <si>
    <t xml:space="preserve"> </t>
  </si>
  <si>
    <t>TOTAL COST BY PERIOD =</t>
  </si>
  <si>
    <t>SUMMARY OF EQUIPMENT COSTS</t>
  </si>
  <si>
    <t>SUMMARY OF CONSULTANT COSTS</t>
  </si>
  <si>
    <t>CONSULTANT</t>
  </si>
  <si>
    <t xml:space="preserve">Rate </t>
  </si>
  <si>
    <t># Hours</t>
  </si>
  <si>
    <t># Days</t>
  </si>
  <si>
    <t>Travel</t>
  </si>
  <si>
    <t>(1)</t>
  </si>
  <si>
    <t>(2)</t>
  </si>
  <si>
    <t>(3)</t>
  </si>
  <si>
    <t>(4)</t>
  </si>
  <si>
    <t>(5)</t>
  </si>
  <si>
    <t>(6)</t>
  </si>
  <si>
    <t>(7)</t>
  </si>
  <si>
    <t>(8)</t>
  </si>
  <si>
    <t>(9)</t>
  </si>
  <si>
    <t>(10)</t>
  </si>
  <si>
    <t xml:space="preserve">TOTAL = </t>
  </si>
  <si>
    <t>SUMMARY OF OTHER DIRECT COSTS</t>
  </si>
  <si>
    <t>SUMMARY OF PATIENT CARE COSTS</t>
  </si>
  <si>
    <t>SUMMARY OF SUBCONTRACTOR COSTS</t>
  </si>
  <si>
    <t>SUBCONTRACT #</t>
  </si>
  <si>
    <t xml:space="preserve">TOTAL  =  </t>
  </si>
  <si>
    <t>**</t>
  </si>
  <si>
    <r>
      <t>**</t>
    </r>
    <r>
      <rPr>
        <sz val="10"/>
        <rFont val="Arial"/>
      </rPr>
      <t>* Period ( dates)</t>
    </r>
  </si>
  <si>
    <t>***</t>
  </si>
  <si>
    <t>Direct Labor - Percent of Effort</t>
  </si>
  <si>
    <t>Fringe Benefits - Percent of Effort</t>
  </si>
  <si>
    <t>Direct Labor - Hourly</t>
  </si>
  <si>
    <t>Fringe Benefits - Hourly</t>
  </si>
  <si>
    <t>Total Direct Labor &amp; Fringe Benefits</t>
  </si>
  <si>
    <t>Materials and Supplies</t>
  </si>
  <si>
    <t>Professional Travel</t>
  </si>
  <si>
    <t>Equipment</t>
  </si>
  <si>
    <t>Consultants</t>
  </si>
  <si>
    <t>Other Direct Costs</t>
  </si>
  <si>
    <t>Patient Care Costs</t>
  </si>
  <si>
    <t>Subcontracts</t>
  </si>
  <si>
    <t>Total Other Direct Costs</t>
  </si>
  <si>
    <t>Subtotal: Direct Labor, Fringe Benefits, Overhead , &amp; Other Directs</t>
  </si>
  <si>
    <t>Total Proposed Cost Excluding Fee</t>
  </si>
  <si>
    <t>Proposed Fee/Profit</t>
  </si>
  <si>
    <t>Total Proposed Cost Plus Fee/Profit</t>
  </si>
  <si>
    <t>** Contractor's Name</t>
  </si>
  <si>
    <t>**  RFP No.</t>
  </si>
  <si>
    <t xml:space="preserve">         G&amp;A</t>
  </si>
  <si>
    <t>Exclusion(s) From Base For G&amp;A</t>
  </si>
  <si>
    <t>Adjusted Base for G&amp;A</t>
  </si>
  <si>
    <t xml:space="preserve">       Overhead</t>
  </si>
  <si>
    <t>Serial</t>
  </si>
  <si>
    <t>Number</t>
  </si>
  <si>
    <t>cs/pk</t>
  </si>
  <si>
    <t>description</t>
  </si>
  <si>
    <t>University of Pittsburgh</t>
  </si>
  <si>
    <r>
      <t xml:space="preserve">Identify </t>
    </r>
    <r>
      <rPr>
        <b/>
        <i/>
        <sz val="11"/>
        <color theme="1"/>
        <rFont val="Calibri"/>
        <family val="2"/>
        <scheme val="minor"/>
      </rPr>
      <t xml:space="preserve">sole source </t>
    </r>
    <r>
      <rPr>
        <sz val="10"/>
        <rFont val="Arial"/>
      </rPr>
      <t>suppliers by highlighting them:</t>
    </r>
  </si>
  <si>
    <t>Sole Source</t>
  </si>
  <si>
    <t xml:space="preserve">Catalog </t>
  </si>
  <si>
    <t>PI</t>
  </si>
  <si>
    <t>Vendor</t>
  </si>
  <si>
    <t>Subcontracting Plan Notes for Sole Source</t>
  </si>
  <si>
    <t>Year 01</t>
  </si>
  <si>
    <t>Year 02</t>
  </si>
  <si>
    <t>Total</t>
  </si>
  <si>
    <t>%</t>
  </si>
  <si>
    <t>Antibodies</t>
  </si>
  <si>
    <t>Equipment Specific Reagents</t>
  </si>
  <si>
    <t>Sample Purchase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</si>
</sst>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7" formatCode="&quot;$&quot;#,##0.00_);\(&quot;$&quot;#,##0.00\)"/>
    <numFmt numFmtId="42" formatCode="_(&quot;$&quot;* #,##0_);_(&quot;$&quot;* \(#,##0\);_(&quot;$&quot;* &quot;-&quot;_);_(@_)"/>
    <numFmt numFmtId="44" formatCode="_(&quot;$&quot;* #,##0.00_);_(&quot;$&quot;* \(#,##0.00\);_(&quot;$&quot;* &quot;-&quot;??_);_(@_)"/>
    <numFmt numFmtId="164" formatCode="_(&quot;$&quot;* #,##0_);_(&quot;$&quot;* \(#,##0\);_(&quot;$&quot;* &quot;-&quot;??_);_(@_)"/>
  </numFmts>
  <fonts count="22">
    <font>
      <sz val="10"/>
      <name val="Arial"/>
    </font>
    <font>
      <b/>
      <sz val="10"/>
      <name val="Arial"/>
    </font>
    <font>
      <sz val="9"/>
      <name val="CG Omega (W1)"/>
    </font>
    <font>
      <sz val="9"/>
      <name val="Arial"/>
    </font>
    <font>
      <sz val="20"/>
      <name val="Arial"/>
      <family val="2"/>
    </font>
    <font>
      <sz val="10"/>
      <name val="Arial"/>
      <family val="2"/>
    </font>
    <font>
      <b/>
      <u/>
      <sz val="12"/>
      <name val="Arial"/>
      <family val="2"/>
    </font>
    <font>
      <b/>
      <sz val="12"/>
      <name val="Arial"/>
      <family val="2"/>
    </font>
    <font>
      <u/>
      <sz val="16"/>
      <name val="Arial"/>
      <family val="2"/>
    </font>
    <font>
      <b/>
      <sz val="11"/>
      <name val="Arial"/>
      <family val="2"/>
    </font>
    <font>
      <b/>
      <sz val="16"/>
      <name val="Arial"/>
      <family val="2"/>
    </font>
    <font>
      <b/>
      <sz val="10"/>
      <name val="Arial"/>
      <family val="2"/>
    </font>
    <font>
      <b/>
      <sz val="10"/>
      <name val="CG Omega (W1)"/>
    </font>
    <font>
      <b/>
      <sz val="8"/>
      <name val="Arial"/>
      <family val="2"/>
    </font>
    <font>
      <u/>
      <sz val="14"/>
      <name val="Arial"/>
      <family val="2"/>
    </font>
    <font>
      <b/>
      <u/>
      <sz val="11"/>
      <name val="Arial"/>
      <family val="2"/>
    </font>
    <font>
      <b/>
      <sz val="14"/>
      <name val="Arial"/>
      <family val="2"/>
    </font>
    <font>
      <sz val="14"/>
      <name val="Arial"/>
      <family val="2"/>
    </font>
    <font>
      <sz val="10"/>
      <name val="Arial"/>
    </font>
    <font>
      <b/>
      <sz val="12"/>
      <name val="Cambria"/>
      <family val="1"/>
      <scheme val="major"/>
    </font>
    <font>
      <b/>
      <i/>
      <sz val="11"/>
      <color theme="1"/>
      <name val="Calibri"/>
      <family val="2"/>
      <scheme val="minor"/>
    </font>
    <font>
      <u/>
      <sz val="10"/>
      <color indexed="12"/>
      <name val="Arial"/>
      <family val="2"/>
    </font>
  </fonts>
  <fills count="4">
    <fill>
      <patternFill patternType="none"/>
    </fill>
    <fill>
      <patternFill patternType="gray125"/>
    </fill>
    <fill>
      <patternFill patternType="solid">
        <fgColor indexed="14"/>
        <bgColor indexed="64"/>
      </patternFill>
    </fill>
    <fill>
      <patternFill patternType="solid">
        <fgColor theme="2"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double">
        <color indexed="64"/>
      </bottom>
      <diagonal/>
    </border>
  </borders>
  <cellStyleXfs count="5">
    <xf numFmtId="0" fontId="0" fillId="0" borderId="0"/>
    <xf numFmtId="0" fontId="18" fillId="0" borderId="0"/>
    <xf numFmtId="44" fontId="5" fillId="0" borderId="0" applyFont="0" applyFill="0" applyBorder="0" applyAlignment="0" applyProtection="0"/>
    <xf numFmtId="0" fontId="21" fillId="0" borderId="0" applyNumberFormat="0" applyFill="0" applyBorder="0" applyAlignment="0" applyProtection="0">
      <alignment vertical="top"/>
      <protection locked="0"/>
    </xf>
    <xf numFmtId="9" fontId="5" fillId="0" borderId="0" applyFont="0" applyFill="0" applyBorder="0" applyAlignment="0" applyProtection="0"/>
  </cellStyleXfs>
  <cellXfs count="269">
    <xf numFmtId="0" fontId="0" fillId="0" borderId="0" xfId="0"/>
    <xf numFmtId="0" fontId="0" fillId="0" borderId="0" xfId="0" applyNumberFormat="1"/>
    <xf numFmtId="0" fontId="0" fillId="0" borderId="0" xfId="0" applyNumberFormat="1" applyAlignment="1">
      <alignment horizontal="fill"/>
    </xf>
    <xf numFmtId="5" fontId="0" fillId="0" borderId="0" xfId="0" applyNumberFormat="1"/>
    <xf numFmtId="0" fontId="0" fillId="0" borderId="0" xfId="0" applyNumberFormat="1" applyAlignment="1">
      <alignment horizontal="center"/>
    </xf>
    <xf numFmtId="0" fontId="0" fillId="0" borderId="0" xfId="0" applyAlignment="1">
      <alignment horizontal="center"/>
    </xf>
    <xf numFmtId="9" fontId="0" fillId="0" borderId="0" xfId="0" applyNumberFormat="1" applyBorder="1"/>
    <xf numFmtId="0" fontId="0" fillId="0" borderId="0" xfId="0" applyNumberFormat="1" applyBorder="1"/>
    <xf numFmtId="0" fontId="0" fillId="0" borderId="0" xfId="0" applyBorder="1"/>
    <xf numFmtId="0" fontId="0" fillId="0" borderId="0" xfId="0" applyBorder="1" applyAlignment="1">
      <alignment horizontal="center"/>
    </xf>
    <xf numFmtId="0" fontId="0" fillId="0" borderId="0" xfId="0" applyNumberFormat="1" applyBorder="1" applyAlignment="1">
      <alignment horizontal="center"/>
    </xf>
    <xf numFmtId="0" fontId="0" fillId="0" borderId="0" xfId="0" applyAlignment="1">
      <alignment horizontal="right"/>
    </xf>
    <xf numFmtId="0" fontId="2" fillId="0" borderId="0" xfId="0" applyFont="1" applyAlignment="1">
      <alignment horizontal="left"/>
    </xf>
    <xf numFmtId="0" fontId="3" fillId="0" borderId="0" xfId="0" applyFont="1"/>
    <xf numFmtId="9" fontId="0" fillId="0" borderId="0" xfId="0" applyNumberFormat="1" applyBorder="1" applyAlignment="1">
      <alignment horizontal="center"/>
    </xf>
    <xf numFmtId="2" fontId="0" fillId="0" borderId="0" xfId="0" applyNumberFormat="1" applyBorder="1" applyAlignment="1">
      <alignment horizontal="center"/>
    </xf>
    <xf numFmtId="0" fontId="0" fillId="0" borderId="1" xfId="0" applyBorder="1" applyAlignment="1">
      <alignment horizontal="center"/>
    </xf>
    <xf numFmtId="10" fontId="0" fillId="0" borderId="1" xfId="0" applyNumberFormat="1" applyBorder="1" applyAlignment="1">
      <alignment horizontal="center"/>
    </xf>
    <xf numFmtId="14" fontId="0" fillId="0" borderId="1" xfId="0" applyNumberFormat="1" applyBorder="1" applyAlignment="1">
      <alignment horizontal="center"/>
    </xf>
    <xf numFmtId="0" fontId="0" fillId="0" borderId="0" xfId="0" applyNumberFormat="1" applyAlignment="1">
      <alignment horizontal="right"/>
    </xf>
    <xf numFmtId="37" fontId="0" fillId="0" borderId="0" xfId="0" applyNumberFormat="1"/>
    <xf numFmtId="15" fontId="0" fillId="0" borderId="0" xfId="0" applyNumberFormat="1"/>
    <xf numFmtId="0" fontId="0" fillId="0" borderId="0" xfId="0" quotePrefix="1"/>
    <xf numFmtId="0" fontId="0" fillId="0" borderId="0" xfId="0" quotePrefix="1" applyAlignment="1">
      <alignment horizontal="center"/>
    </xf>
    <xf numFmtId="5" fontId="0" fillId="0" borderId="1" xfId="0" applyNumberFormat="1" applyBorder="1"/>
    <xf numFmtId="5" fontId="0" fillId="0" borderId="0" xfId="0" applyNumberFormat="1" applyBorder="1"/>
    <xf numFmtId="5" fontId="0" fillId="0" borderId="2" xfId="0" applyNumberFormat="1" applyBorder="1"/>
    <xf numFmtId="0" fontId="0" fillId="0" borderId="0" xfId="0" applyAlignment="1">
      <alignment horizontal="left"/>
    </xf>
    <xf numFmtId="0" fontId="0" fillId="0" borderId="0" xfId="0" applyNumberFormat="1" applyAlignment="1">
      <alignment horizontal="left"/>
    </xf>
    <xf numFmtId="14" fontId="0" fillId="0" borderId="0" xfId="0" applyNumberFormat="1" applyBorder="1"/>
    <xf numFmtId="0" fontId="0" fillId="0" borderId="3" xfId="0" applyBorder="1"/>
    <xf numFmtId="0" fontId="0" fillId="0" borderId="3" xfId="0" applyBorder="1" applyAlignment="1">
      <alignment horizontal="center"/>
    </xf>
    <xf numFmtId="0" fontId="0" fillId="0" borderId="3" xfId="0" applyNumberFormat="1" applyBorder="1" applyAlignment="1">
      <alignment horizontal="center"/>
    </xf>
    <xf numFmtId="42" fontId="0" fillId="0" borderId="3" xfId="0" applyNumberFormat="1" applyBorder="1" applyAlignment="1">
      <alignment horizontal="center"/>
    </xf>
    <xf numFmtId="0" fontId="0" fillId="0" borderId="4" xfId="0" applyBorder="1"/>
    <xf numFmtId="7" fontId="0" fillId="0" borderId="3" xfId="0" applyNumberFormat="1" applyBorder="1"/>
    <xf numFmtId="7" fontId="0" fillId="0" borderId="1" xfId="0" applyNumberFormat="1" applyBorder="1"/>
    <xf numFmtId="7" fontId="0" fillId="0" borderId="0" xfId="0" applyNumberFormat="1"/>
    <xf numFmtId="1" fontId="0" fillId="0" borderId="3" xfId="0" applyNumberFormat="1" applyBorder="1" applyAlignment="1">
      <alignment horizontal="center"/>
    </xf>
    <xf numFmtId="1" fontId="0" fillId="0" borderId="5" xfId="0" applyNumberFormat="1" applyBorder="1" applyAlignment="1">
      <alignment horizontal="center"/>
    </xf>
    <xf numFmtId="5" fontId="0" fillId="0" borderId="6" xfId="0" applyNumberFormat="1" applyBorder="1"/>
    <xf numFmtId="5" fontId="0" fillId="0" borderId="7" xfId="0" applyNumberFormat="1" applyBorder="1"/>
    <xf numFmtId="0" fontId="0" fillId="0" borderId="8" xfId="0" applyBorder="1"/>
    <xf numFmtId="0" fontId="0" fillId="0" borderId="9" xfId="0" applyBorder="1"/>
    <xf numFmtId="0" fontId="0" fillId="0" borderId="9" xfId="0" applyBorder="1" applyAlignment="1">
      <alignment horizontal="center"/>
    </xf>
    <xf numFmtId="0" fontId="0" fillId="0" borderId="10" xfId="0" applyBorder="1" applyAlignment="1">
      <alignment horizontal="center"/>
    </xf>
    <xf numFmtId="0" fontId="0" fillId="0" borderId="8" xfId="0" applyBorder="1" applyAlignment="1">
      <alignment horizontal="center"/>
    </xf>
    <xf numFmtId="0" fontId="0" fillId="0" borderId="11" xfId="0" applyBorder="1" applyAlignment="1">
      <alignment horizontal="center"/>
    </xf>
    <xf numFmtId="0" fontId="0" fillId="0" borderId="7" xfId="0" applyBorder="1"/>
    <xf numFmtId="0" fontId="0" fillId="0" borderId="6" xfId="0" applyBorder="1" applyAlignment="1">
      <alignment horizontal="center"/>
    </xf>
    <xf numFmtId="0" fontId="0" fillId="0" borderId="6" xfId="0" applyNumberFormat="1" applyBorder="1" applyAlignment="1">
      <alignment horizontal="center"/>
    </xf>
    <xf numFmtId="0" fontId="0" fillId="0" borderId="12" xfId="0" applyBorder="1"/>
    <xf numFmtId="0" fontId="0" fillId="0" borderId="11" xfId="0" applyBorder="1" applyAlignment="1">
      <alignment horizontal="right"/>
    </xf>
    <xf numFmtId="0" fontId="0" fillId="0" borderId="11" xfId="0" applyBorder="1"/>
    <xf numFmtId="1" fontId="0" fillId="0" borderId="7" xfId="0" applyNumberFormat="1" applyBorder="1" applyAlignment="1">
      <alignment horizontal="center"/>
    </xf>
    <xf numFmtId="1" fontId="0" fillId="0" borderId="6" xfId="0" applyNumberFormat="1" applyBorder="1" applyAlignment="1">
      <alignment horizontal="center"/>
    </xf>
    <xf numFmtId="1" fontId="0" fillId="0" borderId="13" xfId="0" applyNumberFormat="1" applyBorder="1" applyAlignment="1">
      <alignment horizontal="center"/>
    </xf>
    <xf numFmtId="5" fontId="0" fillId="0" borderId="3" xfId="0" applyNumberFormat="1" applyBorder="1"/>
    <xf numFmtId="0" fontId="0" fillId="0" borderId="14" xfId="0" applyBorder="1"/>
    <xf numFmtId="0" fontId="0" fillId="0" borderId="15" xfId="0" applyBorder="1"/>
    <xf numFmtId="0" fontId="0" fillId="0" borderId="16" xfId="0" applyBorder="1"/>
    <xf numFmtId="0" fontId="0" fillId="0" borderId="16" xfId="0" applyNumberFormat="1" applyBorder="1" applyAlignment="1">
      <alignment horizontal="center"/>
    </xf>
    <xf numFmtId="0" fontId="0" fillId="0" borderId="5" xfId="0" applyBorder="1" applyAlignment="1">
      <alignment horizontal="center"/>
    </xf>
    <xf numFmtId="0" fontId="0" fillId="0" borderId="11" xfId="0" applyNumberFormat="1" applyBorder="1" applyAlignment="1">
      <alignment horizontal="center"/>
    </xf>
    <xf numFmtId="0" fontId="0" fillId="0" borderId="17" xfId="0" applyNumberFormat="1" applyBorder="1" applyAlignment="1">
      <alignment horizontal="center"/>
    </xf>
    <xf numFmtId="9" fontId="0" fillId="0" borderId="3" xfId="0" applyNumberFormat="1" applyBorder="1" applyAlignment="1">
      <alignment horizontal="center"/>
    </xf>
    <xf numFmtId="9" fontId="0" fillId="0" borderId="5" xfId="0" applyNumberFormat="1" applyBorder="1" applyAlignment="1">
      <alignment horizontal="center"/>
    </xf>
    <xf numFmtId="2" fontId="0" fillId="0" borderId="11" xfId="0" applyNumberFormat="1" applyBorder="1" applyAlignment="1">
      <alignment horizontal="center"/>
    </xf>
    <xf numFmtId="9" fontId="0" fillId="0" borderId="11" xfId="0" applyNumberFormat="1" applyBorder="1" applyAlignment="1">
      <alignment horizontal="center"/>
    </xf>
    <xf numFmtId="0" fontId="0" fillId="0" borderId="5" xfId="0" applyNumberFormat="1" applyBorder="1"/>
    <xf numFmtId="42" fontId="0" fillId="0" borderId="4" xfId="0" applyNumberFormat="1" applyBorder="1" applyAlignment="1">
      <alignment horizontal="center"/>
    </xf>
    <xf numFmtId="2" fontId="0" fillId="0" borderId="14" xfId="0" applyNumberFormat="1" applyBorder="1" applyAlignment="1">
      <alignment horizontal="center"/>
    </xf>
    <xf numFmtId="42" fontId="0" fillId="0" borderId="5" xfId="0" applyNumberFormat="1" applyBorder="1" applyAlignment="1">
      <alignment horizontal="center"/>
    </xf>
    <xf numFmtId="0" fontId="0" fillId="0" borderId="5" xfId="0" applyBorder="1"/>
    <xf numFmtId="0" fontId="2" fillId="0" borderId="11" xfId="0" applyFont="1" applyBorder="1" applyAlignment="1">
      <alignment horizontal="left"/>
    </xf>
    <xf numFmtId="0" fontId="0" fillId="0" borderId="11" xfId="0" applyNumberFormat="1" applyBorder="1"/>
    <xf numFmtId="0" fontId="0" fillId="0" borderId="5" xfId="0" applyNumberFormat="1" applyBorder="1" applyAlignment="1">
      <alignment horizontal="center"/>
    </xf>
    <xf numFmtId="0" fontId="0" fillId="0" borderId="13" xfId="0" applyNumberFormat="1" applyBorder="1" applyAlignment="1">
      <alignment horizontal="center"/>
    </xf>
    <xf numFmtId="42" fontId="0" fillId="0" borderId="8" xfId="0" applyNumberFormat="1" applyBorder="1"/>
    <xf numFmtId="5" fontId="0" fillId="0" borderId="8" xfId="0" applyNumberFormat="1" applyBorder="1"/>
    <xf numFmtId="0" fontId="0" fillId="0" borderId="11" xfId="0" applyNumberFormat="1" applyBorder="1" applyAlignment="1">
      <alignment horizontal="right"/>
    </xf>
    <xf numFmtId="0" fontId="0" fillId="0" borderId="11" xfId="0" quotePrefix="1" applyBorder="1" applyAlignment="1">
      <alignment horizontal="center"/>
    </xf>
    <xf numFmtId="10" fontId="0" fillId="0" borderId="0" xfId="0" applyNumberForma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7" xfId="0" applyBorder="1" applyAlignment="1">
      <alignment horizontal="center"/>
    </xf>
    <xf numFmtId="0" fontId="0" fillId="0" borderId="4" xfId="0" applyBorder="1" applyAlignment="1">
      <alignment horizontal="center"/>
    </xf>
    <xf numFmtId="2" fontId="0" fillId="0" borderId="3" xfId="0" applyNumberFormat="1" applyBorder="1" applyAlignment="1">
      <alignment horizontal="center"/>
    </xf>
    <xf numFmtId="0" fontId="0" fillId="0" borderId="3" xfId="0" applyNumberFormat="1" applyBorder="1"/>
    <xf numFmtId="0" fontId="0" fillId="0" borderId="4" xfId="0" applyNumberFormat="1" applyBorder="1" applyAlignment="1">
      <alignment horizontal="center"/>
    </xf>
    <xf numFmtId="0" fontId="0" fillId="0" borderId="14" xfId="0" applyNumberFormat="1" applyBorder="1" applyAlignment="1">
      <alignment horizontal="center"/>
    </xf>
    <xf numFmtId="0" fontId="0" fillId="0" borderId="15" xfId="0" applyNumberFormat="1" applyBorder="1" applyAlignment="1">
      <alignment horizontal="center"/>
    </xf>
    <xf numFmtId="0" fontId="0" fillId="0" borderId="16" xfId="0" applyNumberFormat="1" applyBorder="1"/>
    <xf numFmtId="42" fontId="0" fillId="0" borderId="0" xfId="0" applyNumberFormat="1" applyBorder="1"/>
    <xf numFmtId="0" fontId="0" fillId="0" borderId="7" xfId="0" applyNumberFormat="1" applyBorder="1" applyAlignment="1">
      <alignment horizontal="center"/>
    </xf>
    <xf numFmtId="0" fontId="0" fillId="0" borderId="6" xfId="0" applyNumberFormat="1" applyBorder="1"/>
    <xf numFmtId="14" fontId="0" fillId="0" borderId="0" xfId="0" applyNumberFormat="1" applyProtection="1"/>
    <xf numFmtId="0" fontId="0" fillId="0" borderId="0" xfId="0" applyBorder="1" applyAlignment="1">
      <alignment horizontal="right"/>
    </xf>
    <xf numFmtId="14" fontId="0" fillId="0" borderId="14" xfId="0" applyNumberFormat="1" applyBorder="1" applyAlignment="1" applyProtection="1">
      <alignment horizontal="center"/>
    </xf>
    <xf numFmtId="14" fontId="0" fillId="0" borderId="14" xfId="0" applyNumberFormat="1" applyBorder="1" applyAlignment="1">
      <alignment horizontal="center"/>
    </xf>
    <xf numFmtId="14" fontId="0" fillId="0" borderId="11" xfId="0" applyNumberFormat="1" applyBorder="1" applyAlignment="1" applyProtection="1">
      <alignment horizontal="center"/>
    </xf>
    <xf numFmtId="1" fontId="0" fillId="0" borderId="0" xfId="0" applyNumberFormat="1"/>
    <xf numFmtId="0" fontId="5" fillId="0" borderId="0" xfId="0" applyFont="1" applyBorder="1"/>
    <xf numFmtId="0" fontId="4" fillId="0" borderId="0" xfId="0" applyFont="1" applyBorder="1"/>
    <xf numFmtId="0" fontId="8" fillId="0" borderId="0" xfId="0" applyFont="1" applyBorder="1"/>
    <xf numFmtId="5" fontId="0" fillId="0" borderId="0" xfId="0" applyNumberFormat="1" applyBorder="1" applyAlignment="1">
      <alignment horizontal="right"/>
    </xf>
    <xf numFmtId="5" fontId="0" fillId="0" borderId="16" xfId="0" applyNumberFormat="1" applyBorder="1" applyAlignment="1">
      <alignment horizontal="right"/>
    </xf>
    <xf numFmtId="9" fontId="0" fillId="0" borderId="10" xfId="0" applyNumberFormat="1" applyBorder="1" applyAlignment="1">
      <alignment horizontal="center"/>
    </xf>
    <xf numFmtId="9" fontId="0" fillId="0" borderId="1" xfId="0" applyNumberFormat="1" applyBorder="1" applyAlignment="1">
      <alignment horizontal="center"/>
    </xf>
    <xf numFmtId="2" fontId="0" fillId="0" borderId="10" xfId="0" applyNumberFormat="1" applyBorder="1" applyAlignment="1">
      <alignment horizontal="center"/>
    </xf>
    <xf numFmtId="2" fontId="0" fillId="0" borderId="1" xfId="0" applyNumberFormat="1" applyBorder="1" applyAlignment="1">
      <alignment horizontal="center"/>
    </xf>
    <xf numFmtId="37" fontId="0" fillId="0" borderId="11" xfId="0" applyNumberFormat="1" applyBorder="1"/>
    <xf numFmtId="37" fontId="0" fillId="0" borderId="0" xfId="0" applyNumberFormat="1" applyAlignment="1"/>
    <xf numFmtId="37" fontId="0" fillId="0" borderId="11" xfId="0" applyNumberFormat="1" applyBorder="1" applyAlignment="1"/>
    <xf numFmtId="37" fontId="0" fillId="0" borderId="0" xfId="0" applyNumberFormat="1" applyBorder="1"/>
    <xf numFmtId="37" fontId="0" fillId="0" borderId="0" xfId="0" applyNumberFormat="1" applyBorder="1" applyAlignment="1">
      <alignment horizontal="right"/>
    </xf>
    <xf numFmtId="37" fontId="0" fillId="0" borderId="16" xfId="0" applyNumberFormat="1" applyBorder="1" applyAlignment="1">
      <alignment horizontal="right"/>
    </xf>
    <xf numFmtId="37" fontId="0" fillId="0" borderId="11" xfId="0" applyNumberFormat="1" applyBorder="1" applyAlignment="1">
      <alignment horizontal="right"/>
    </xf>
    <xf numFmtId="37" fontId="0" fillId="0" borderId="17" xfId="0" applyNumberFormat="1" applyBorder="1" applyAlignment="1">
      <alignment horizontal="right"/>
    </xf>
    <xf numFmtId="37" fontId="0" fillId="0" borderId="3" xfId="0" applyNumberFormat="1" applyBorder="1"/>
    <xf numFmtId="37" fontId="0" fillId="0" borderId="6" xfId="0" applyNumberFormat="1" applyBorder="1"/>
    <xf numFmtId="37" fontId="0" fillId="0" borderId="1" xfId="0" applyNumberFormat="1" applyBorder="1"/>
    <xf numFmtId="5" fontId="0" fillId="0" borderId="0" xfId="0" applyNumberFormat="1" applyAlignment="1">
      <alignment horizontal="left"/>
    </xf>
    <xf numFmtId="37" fontId="0" fillId="0" borderId="13" xfId="0" applyNumberFormat="1" applyBorder="1"/>
    <xf numFmtId="39" fontId="0" fillId="0" borderId="3" xfId="0" applyNumberFormat="1" applyBorder="1"/>
    <xf numFmtId="39" fontId="0" fillId="0" borderId="5" xfId="0" applyNumberFormat="1" applyBorder="1"/>
    <xf numFmtId="39" fontId="0" fillId="0" borderId="1" xfId="0" applyNumberFormat="1" applyBorder="1"/>
    <xf numFmtId="5" fontId="0" fillId="0" borderId="16" xfId="0" applyNumberFormat="1" applyBorder="1"/>
    <xf numFmtId="37" fontId="0" fillId="0" borderId="16" xfId="0" applyNumberFormat="1" applyBorder="1"/>
    <xf numFmtId="37" fontId="0" fillId="0" borderId="13" xfId="0" applyNumberFormat="1" applyBorder="1" applyAlignment="1">
      <alignment horizontal="center"/>
    </xf>
    <xf numFmtId="37" fontId="0" fillId="0" borderId="17" xfId="0" applyNumberFormat="1" applyBorder="1"/>
    <xf numFmtId="37" fontId="0" fillId="0" borderId="3" xfId="0" applyNumberFormat="1" applyBorder="1" applyAlignment="1">
      <alignment horizontal="center"/>
    </xf>
    <xf numFmtId="37" fontId="0" fillId="0" borderId="6" xfId="0" applyNumberFormat="1" applyBorder="1" applyAlignment="1">
      <alignment horizontal="center"/>
    </xf>
    <xf numFmtId="37" fontId="0" fillId="0" borderId="5" xfId="0" applyNumberFormat="1" applyBorder="1" applyAlignment="1">
      <alignment horizontal="center"/>
    </xf>
    <xf numFmtId="37" fontId="0" fillId="0" borderId="2" xfId="0" applyNumberFormat="1" applyBorder="1"/>
    <xf numFmtId="0" fontId="1" fillId="0" borderId="0" xfId="0" applyFont="1" applyBorder="1" applyAlignment="1">
      <alignment horizontal="right"/>
    </xf>
    <xf numFmtId="39" fontId="0" fillId="0" borderId="0" xfId="0" applyNumberFormat="1"/>
    <xf numFmtId="39" fontId="0" fillId="0" borderId="11" xfId="0" applyNumberFormat="1" applyBorder="1"/>
    <xf numFmtId="39" fontId="0" fillId="0" borderId="17" xfId="0" applyNumberFormat="1" applyBorder="1"/>
    <xf numFmtId="0" fontId="7" fillId="0" borderId="0" xfId="0" applyFont="1"/>
    <xf numFmtId="0" fontId="9" fillId="0" borderId="0" xfId="0" applyFont="1"/>
    <xf numFmtId="5" fontId="0" fillId="0" borderId="18" xfId="0" applyNumberFormat="1" applyBorder="1"/>
    <xf numFmtId="14" fontId="0" fillId="0" borderId="0" xfId="0" applyNumberFormat="1" applyBorder="1" applyAlignment="1">
      <alignment horizontal="center"/>
    </xf>
    <xf numFmtId="0" fontId="0" fillId="0" borderId="17" xfId="0" applyBorder="1"/>
    <xf numFmtId="0" fontId="0" fillId="0" borderId="0" xfId="0" applyBorder="1" applyAlignment="1">
      <alignment horizontal="left"/>
    </xf>
    <xf numFmtId="0" fontId="0" fillId="0" borderId="16" xfId="0" applyBorder="1" applyAlignment="1">
      <alignment horizontal="center"/>
    </xf>
    <xf numFmtId="9" fontId="0" fillId="0" borderId="0" xfId="0" applyNumberFormat="1" applyBorder="1" applyAlignment="1">
      <alignment horizontal="right"/>
    </xf>
    <xf numFmtId="7" fontId="0" fillId="0" borderId="0" xfId="0" applyNumberFormat="1" applyBorder="1"/>
    <xf numFmtId="0" fontId="11" fillId="0" borderId="0" xfId="0" applyFont="1" applyAlignment="1">
      <alignment horizontal="right"/>
    </xf>
    <xf numFmtId="14" fontId="12" fillId="0" borderId="0" xfId="0" applyNumberFormat="1" applyFont="1" applyAlignment="1">
      <alignment horizontal="right"/>
    </xf>
    <xf numFmtId="0" fontId="0" fillId="0" borderId="0" xfId="0" applyNumberFormat="1" applyFill="1" applyBorder="1"/>
    <xf numFmtId="39" fontId="0" fillId="0" borderId="13" xfId="0" applyNumberFormat="1" applyBorder="1"/>
    <xf numFmtId="0" fontId="11" fillId="0" borderId="0" xfId="0" applyFont="1" applyAlignment="1">
      <alignment horizontal="left"/>
    </xf>
    <xf numFmtId="0" fontId="11" fillId="0" borderId="0" xfId="0" applyNumberFormat="1" applyFont="1" applyAlignment="1">
      <alignment horizontal="left"/>
    </xf>
    <xf numFmtId="0" fontId="13" fillId="0" borderId="0" xfId="0" applyFont="1" applyAlignment="1">
      <alignment horizontal="left"/>
    </xf>
    <xf numFmtId="0" fontId="10" fillId="0" borderId="0" xfId="0" applyFont="1" applyAlignment="1">
      <alignment horizontal="left"/>
    </xf>
    <xf numFmtId="0" fontId="11" fillId="0" borderId="0" xfId="0" applyFont="1"/>
    <xf numFmtId="0" fontId="14" fillId="0" borderId="0" xfId="0" applyFont="1" applyBorder="1"/>
    <xf numFmtId="0" fontId="15" fillId="0" borderId="0" xfId="0" applyFont="1" applyBorder="1"/>
    <xf numFmtId="0" fontId="16" fillId="0" borderId="0" xfId="0" applyFont="1"/>
    <xf numFmtId="0" fontId="6" fillId="0" borderId="0" xfId="0" applyFont="1" applyBorder="1"/>
    <xf numFmtId="0" fontId="17" fillId="0" borderId="12" xfId="0" applyFont="1" applyBorder="1"/>
    <xf numFmtId="0" fontId="9" fillId="0" borderId="0" xfId="0" applyFont="1" applyBorder="1"/>
    <xf numFmtId="0" fontId="16" fillId="0" borderId="0" xfId="0" applyFont="1" applyBorder="1"/>
    <xf numFmtId="0" fontId="18" fillId="0" borderId="1" xfId="1" applyBorder="1"/>
    <xf numFmtId="0" fontId="18" fillId="0" borderId="1" xfId="1" applyBorder="1" applyAlignment="1">
      <alignment horizontal="center"/>
    </xf>
    <xf numFmtId="0" fontId="0" fillId="0" borderId="1" xfId="0" applyBorder="1"/>
    <xf numFmtId="164" fontId="18" fillId="0" borderId="1" xfId="1" applyNumberFormat="1" applyBorder="1" applyAlignment="1">
      <alignment horizontal="center"/>
    </xf>
    <xf numFmtId="0" fontId="9" fillId="0" borderId="1" xfId="1" applyFont="1" applyBorder="1"/>
    <xf numFmtId="0" fontId="11" fillId="2" borderId="1" xfId="1" applyFont="1" applyFill="1" applyBorder="1"/>
    <xf numFmtId="44" fontId="18" fillId="0" borderId="1" xfId="2" applyFont="1" applyBorder="1" applyAlignment="1">
      <alignment horizontal="right"/>
    </xf>
    <xf numFmtId="164" fontId="18" fillId="0" borderId="1" xfId="2" applyNumberFormat="1" applyFont="1" applyBorder="1" applyAlignment="1">
      <alignment horizontal="center"/>
    </xf>
    <xf numFmtId="44" fontId="18" fillId="0" borderId="1" xfId="2" applyFont="1" applyBorder="1" applyAlignment="1">
      <alignment horizontal="center"/>
    </xf>
    <xf numFmtId="44" fontId="11" fillId="0" borderId="1" xfId="2" applyFont="1" applyBorder="1"/>
    <xf numFmtId="0" fontId="18" fillId="0" borderId="1" xfId="1" applyNumberFormat="1" applyBorder="1"/>
    <xf numFmtId="44" fontId="11" fillId="0" borderId="1" xfId="2" applyFont="1" applyBorder="1" applyAlignment="1">
      <alignment horizontal="center"/>
    </xf>
    <xf numFmtId="0" fontId="18" fillId="0" borderId="1" xfId="1" applyNumberFormat="1" applyBorder="1" applyAlignment="1">
      <alignment horizontal="center"/>
    </xf>
    <xf numFmtId="0" fontId="5" fillId="0" borderId="1" xfId="1" applyFont="1" applyFill="1" applyBorder="1" applyAlignment="1">
      <alignment horizontal="left" wrapText="1"/>
    </xf>
    <xf numFmtId="0" fontId="5" fillId="0" borderId="1" xfId="1" applyFont="1" applyFill="1" applyBorder="1" applyAlignment="1">
      <alignment horizontal="left"/>
    </xf>
    <xf numFmtId="0" fontId="5" fillId="0" borderId="1" xfId="1" applyFont="1" applyFill="1" applyBorder="1" applyAlignment="1">
      <alignment horizontal="center"/>
    </xf>
    <xf numFmtId="44" fontId="5" fillId="0" borderId="1" xfId="2" applyFont="1" applyFill="1" applyBorder="1" applyAlignment="1">
      <alignment horizontal="right"/>
    </xf>
    <xf numFmtId="1" fontId="5" fillId="0" borderId="1" xfId="1" applyNumberFormat="1" applyFont="1" applyFill="1" applyBorder="1" applyAlignment="1">
      <alignment horizontal="center"/>
    </xf>
    <xf numFmtId="164" fontId="18" fillId="0" borderId="1" xfId="2" applyNumberFormat="1" applyFont="1" applyBorder="1"/>
    <xf numFmtId="49" fontId="5" fillId="0" borderId="1" xfId="1" applyNumberFormat="1" applyFont="1" applyFill="1" applyBorder="1" applyAlignment="1">
      <alignment horizontal="left"/>
    </xf>
    <xf numFmtId="49" fontId="5" fillId="0" borderId="1" xfId="1" applyNumberFormat="1" applyFont="1" applyFill="1" applyBorder="1" applyAlignment="1">
      <alignment horizontal="center"/>
    </xf>
    <xf numFmtId="39" fontId="18" fillId="0" borderId="1" xfId="1" applyNumberFormat="1" applyBorder="1"/>
    <xf numFmtId="44" fontId="18" fillId="0" borderId="1" xfId="2" applyFont="1" applyBorder="1"/>
    <xf numFmtId="1" fontId="18" fillId="0" borderId="1" xfId="1" applyNumberFormat="1" applyBorder="1" applyAlignment="1">
      <alignment horizontal="center"/>
    </xf>
    <xf numFmtId="7" fontId="18" fillId="0" borderId="1" xfId="1" applyNumberFormat="1" applyBorder="1"/>
    <xf numFmtId="0" fontId="18" fillId="2" borderId="1" xfId="1" applyNumberFormat="1" applyFill="1" applyBorder="1" applyAlignment="1">
      <alignment horizontal="center"/>
    </xf>
    <xf numFmtId="0" fontId="5" fillId="2" borderId="1" xfId="1" applyFont="1" applyFill="1" applyBorder="1" applyAlignment="1">
      <alignment horizontal="left" wrapText="1"/>
    </xf>
    <xf numFmtId="0" fontId="5" fillId="2" borderId="1" xfId="1" applyFont="1" applyFill="1" applyBorder="1" applyAlignment="1">
      <alignment horizontal="left"/>
    </xf>
    <xf numFmtId="0" fontId="5" fillId="2" borderId="1" xfId="1" applyFont="1" applyFill="1" applyBorder="1" applyAlignment="1">
      <alignment horizontal="center"/>
    </xf>
    <xf numFmtId="44" fontId="5" fillId="2" borderId="1" xfId="2" applyFont="1" applyFill="1" applyBorder="1" applyAlignment="1">
      <alignment horizontal="right"/>
    </xf>
    <xf numFmtId="1" fontId="5" fillId="2" borderId="1" xfId="1" applyNumberFormat="1" applyFont="1" applyFill="1" applyBorder="1" applyAlignment="1">
      <alignment horizontal="center"/>
    </xf>
    <xf numFmtId="164" fontId="18" fillId="2" borderId="1" xfId="2" applyNumberFormat="1" applyFont="1" applyFill="1" applyBorder="1"/>
    <xf numFmtId="49" fontId="5" fillId="2" borderId="1" xfId="1" applyNumberFormat="1" applyFont="1" applyFill="1" applyBorder="1" applyAlignment="1">
      <alignment horizontal="left"/>
    </xf>
    <xf numFmtId="49" fontId="5" fillId="2" borderId="1" xfId="1" applyNumberFormat="1" applyFont="1" applyFill="1" applyBorder="1" applyAlignment="1">
      <alignment horizontal="center"/>
    </xf>
    <xf numFmtId="39" fontId="18" fillId="2" borderId="1" xfId="1" applyNumberFormat="1" applyFill="1" applyBorder="1"/>
    <xf numFmtId="44" fontId="18" fillId="2" borderId="1" xfId="2" applyFont="1" applyFill="1" applyBorder="1"/>
    <xf numFmtId="1" fontId="18" fillId="2" borderId="1" xfId="1" applyNumberFormat="1" applyFill="1" applyBorder="1" applyAlignment="1">
      <alignment horizontal="center"/>
    </xf>
    <xf numFmtId="44" fontId="11" fillId="2" borderId="1" xfId="2" applyFont="1" applyFill="1" applyBorder="1"/>
    <xf numFmtId="0" fontId="5" fillId="2" borderId="1" xfId="1" applyFont="1" applyFill="1" applyBorder="1" applyAlignment="1" applyProtection="1">
      <alignment horizontal="left" vertical="center" wrapText="1"/>
      <protection locked="0"/>
    </xf>
    <xf numFmtId="0" fontId="5" fillId="0" borderId="1" xfId="1" applyFont="1" applyFill="1" applyBorder="1" applyAlignment="1" applyProtection="1">
      <alignment horizontal="center" vertical="center"/>
      <protection locked="0"/>
    </xf>
    <xf numFmtId="0" fontId="5" fillId="0" borderId="1" xfId="1" applyFont="1" applyFill="1" applyBorder="1" applyAlignment="1" applyProtection="1">
      <alignment horizontal="left" vertical="center" wrapText="1"/>
      <protection locked="0"/>
    </xf>
    <xf numFmtId="0" fontId="5" fillId="0" borderId="1" xfId="1" applyFont="1" applyFill="1" applyBorder="1" applyAlignment="1" applyProtection="1">
      <alignment horizontal="left" vertical="center"/>
      <protection locked="0"/>
    </xf>
    <xf numFmtId="0" fontId="18" fillId="0" borderId="1" xfId="1" applyNumberFormat="1" applyFill="1" applyBorder="1" applyAlignment="1">
      <alignment horizontal="center"/>
    </xf>
    <xf numFmtId="0" fontId="21" fillId="0" borderId="1" xfId="3" applyFont="1" applyFill="1" applyBorder="1" applyAlignment="1" applyProtection="1">
      <alignment horizontal="left"/>
    </xf>
    <xf numFmtId="164" fontId="18" fillId="0" borderId="1" xfId="2" applyNumberFormat="1" applyFont="1" applyFill="1" applyBorder="1"/>
    <xf numFmtId="39" fontId="18" fillId="0" borderId="1" xfId="1" applyNumberFormat="1" applyFill="1" applyBorder="1"/>
    <xf numFmtId="44" fontId="18" fillId="0" borderId="1" xfId="2" applyFont="1" applyFill="1" applyBorder="1"/>
    <xf numFmtId="1" fontId="18" fillId="0" borderId="1" xfId="1" applyNumberFormat="1" applyFill="1" applyBorder="1" applyAlignment="1">
      <alignment horizontal="center"/>
    </xf>
    <xf numFmtId="44" fontId="11" fillId="0" borderId="1" xfId="2" applyFont="1" applyFill="1" applyBorder="1"/>
    <xf numFmtId="0" fontId="18" fillId="0" borderId="1" xfId="1" applyFill="1" applyBorder="1" applyAlignment="1">
      <alignment vertical="center" wrapText="1"/>
    </xf>
    <xf numFmtId="0" fontId="18" fillId="0" borderId="1" xfId="1" applyFill="1" applyBorder="1"/>
    <xf numFmtId="0" fontId="18" fillId="0" borderId="1" xfId="1" applyFill="1" applyBorder="1" applyAlignment="1">
      <alignment horizontal="center"/>
    </xf>
    <xf numFmtId="44" fontId="5" fillId="0" borderId="1" xfId="2" applyFont="1" applyFill="1" applyBorder="1" applyAlignment="1">
      <alignment horizontal="right" vertical="center"/>
    </xf>
    <xf numFmtId="0" fontId="18" fillId="0" borderId="1" xfId="1" quotePrefix="1" applyFill="1" applyBorder="1" applyAlignment="1">
      <alignment horizontal="center"/>
    </xf>
    <xf numFmtId="0" fontId="5" fillId="0" borderId="1" xfId="1" applyFont="1" applyFill="1" applyBorder="1" applyAlignment="1">
      <alignment horizontal="left" vertical="center" wrapText="1"/>
    </xf>
    <xf numFmtId="0" fontId="18" fillId="0" borderId="1" xfId="1" applyFill="1" applyBorder="1" applyAlignment="1">
      <alignment horizontal="left" vertical="center" wrapText="1"/>
    </xf>
    <xf numFmtId="0" fontId="18" fillId="0" borderId="1" xfId="1" applyFill="1" applyBorder="1" applyAlignment="1">
      <alignment horizontal="center" vertical="center"/>
    </xf>
    <xf numFmtId="2" fontId="5" fillId="0" borderId="1" xfId="1" applyNumberFormat="1" applyFont="1" applyFill="1" applyBorder="1" applyAlignment="1">
      <alignment horizontal="left" wrapText="1"/>
    </xf>
    <xf numFmtId="49" fontId="5" fillId="0" borderId="1" xfId="1" applyNumberFormat="1" applyFont="1" applyFill="1" applyBorder="1" applyAlignment="1" applyProtection="1">
      <alignment horizontal="center"/>
      <protection locked="0"/>
    </xf>
    <xf numFmtId="0" fontId="5" fillId="0" borderId="1" xfId="1" quotePrefix="1" applyFont="1" applyFill="1" applyBorder="1" applyAlignment="1">
      <alignment horizontal="center"/>
    </xf>
    <xf numFmtId="39" fontId="18" fillId="0" borderId="1" xfId="1" applyNumberFormat="1" applyFill="1" applyBorder="1" applyAlignment="1">
      <alignment horizontal="center"/>
    </xf>
    <xf numFmtId="0" fontId="5" fillId="0" borderId="1" xfId="1" applyFont="1" applyFill="1" applyBorder="1" applyAlignment="1">
      <alignment wrapText="1"/>
    </xf>
    <xf numFmtId="44" fontId="5" fillId="0" borderId="1" xfId="2" applyFill="1" applyBorder="1" applyAlignment="1">
      <alignment horizontal="right"/>
    </xf>
    <xf numFmtId="0" fontId="0" fillId="0" borderId="1" xfId="0" applyFill="1" applyBorder="1"/>
    <xf numFmtId="44" fontId="18" fillId="0" borderId="1" xfId="2" applyFont="1" applyFill="1" applyBorder="1" applyAlignment="1">
      <alignment horizontal="right"/>
    </xf>
    <xf numFmtId="3" fontId="11" fillId="0" borderId="1" xfId="1" applyNumberFormat="1" applyFont="1" applyFill="1" applyBorder="1"/>
    <xf numFmtId="3" fontId="11" fillId="0" borderId="7" xfId="1" applyNumberFormat="1" applyFont="1" applyFill="1" applyBorder="1" applyAlignment="1">
      <alignment horizontal="center"/>
    </xf>
    <xf numFmtId="44" fontId="11" fillId="0" borderId="7" xfId="2" applyFont="1" applyFill="1" applyBorder="1" applyAlignment="1">
      <alignment horizontal="right"/>
    </xf>
    <xf numFmtId="164" fontId="11" fillId="0" borderId="7" xfId="2" applyNumberFormat="1" applyFont="1" applyFill="1" applyBorder="1"/>
    <xf numFmtId="3" fontId="11" fillId="0" borderId="1" xfId="1" applyNumberFormat="1" applyFont="1" applyFill="1" applyBorder="1" applyAlignment="1">
      <alignment horizontal="center"/>
    </xf>
    <xf numFmtId="44" fontId="11" fillId="0" borderId="1" xfId="2" applyFont="1" applyFill="1" applyBorder="1" applyAlignment="1">
      <alignment horizontal="right"/>
    </xf>
    <xf numFmtId="164" fontId="11" fillId="0" borderId="1" xfId="2" applyNumberFormat="1" applyFont="1" applyFill="1" applyBorder="1"/>
    <xf numFmtId="164" fontId="5" fillId="0" borderId="1" xfId="2" applyNumberFormat="1" applyFont="1" applyFill="1" applyBorder="1"/>
    <xf numFmtId="0" fontId="18" fillId="0" borderId="8" xfId="1" applyFill="1" applyBorder="1"/>
    <xf numFmtId="0" fontId="18" fillId="3" borderId="1" xfId="1" applyFill="1" applyBorder="1"/>
    <xf numFmtId="0" fontId="18" fillId="3" borderId="1" xfId="1" applyFill="1" applyBorder="1" applyAlignment="1">
      <alignment horizontal="center"/>
    </xf>
    <xf numFmtId="44" fontId="18" fillId="3" borderId="1" xfId="2" applyFont="1" applyFill="1" applyBorder="1" applyAlignment="1">
      <alignment horizontal="right"/>
    </xf>
    <xf numFmtId="164" fontId="18" fillId="3" borderId="1" xfId="2" applyNumberFormat="1" applyFont="1" applyFill="1" applyBorder="1"/>
    <xf numFmtId="0" fontId="18" fillId="0" borderId="10" xfId="1" applyFill="1" applyBorder="1"/>
    <xf numFmtId="0" fontId="11" fillId="3" borderId="1" xfId="1" applyFont="1" applyFill="1" applyBorder="1"/>
    <xf numFmtId="0" fontId="11" fillId="3" borderId="1" xfId="1" applyFont="1" applyFill="1" applyBorder="1" applyAlignment="1">
      <alignment horizontal="center"/>
    </xf>
    <xf numFmtId="44" fontId="11" fillId="3" borderId="1" xfId="2" applyFont="1" applyFill="1" applyBorder="1" applyAlignment="1">
      <alignment horizontal="right"/>
    </xf>
    <xf numFmtId="164" fontId="11" fillId="3" borderId="1" xfId="2" applyNumberFormat="1" applyFont="1" applyFill="1" applyBorder="1" applyAlignment="1">
      <alignment horizontal="center"/>
    </xf>
    <xf numFmtId="164" fontId="18" fillId="0" borderId="10" xfId="1" applyNumberFormat="1" applyFill="1" applyBorder="1"/>
    <xf numFmtId="164" fontId="18" fillId="3" borderId="1" xfId="1" applyNumberFormat="1" applyFill="1" applyBorder="1"/>
    <xf numFmtId="164" fontId="18" fillId="3" borderId="1" xfId="1" applyNumberFormat="1" applyFill="1" applyBorder="1" applyAlignment="1">
      <alignment horizontal="center"/>
    </xf>
    <xf numFmtId="44" fontId="18" fillId="0" borderId="10" xfId="2" applyFont="1" applyFill="1" applyBorder="1"/>
    <xf numFmtId="164" fontId="18" fillId="0" borderId="1" xfId="1" applyNumberFormat="1" applyFill="1" applyBorder="1"/>
    <xf numFmtId="0" fontId="11" fillId="0" borderId="1" xfId="1" applyFont="1" applyFill="1" applyBorder="1"/>
    <xf numFmtId="49" fontId="18" fillId="3" borderId="1" xfId="1" applyNumberFormat="1" applyFill="1" applyBorder="1"/>
    <xf numFmtId="0" fontId="0" fillId="3" borderId="1" xfId="0" applyFill="1" applyBorder="1"/>
    <xf numFmtId="9" fontId="18" fillId="3" borderId="1" xfId="4" applyFont="1" applyFill="1" applyBorder="1" applyAlignment="1">
      <alignment horizontal="center"/>
    </xf>
    <xf numFmtId="0" fontId="0" fillId="0" borderId="13" xfId="0" applyBorder="1"/>
    <xf numFmtId="0" fontId="18" fillId="0" borderId="13" xfId="1" applyFill="1" applyBorder="1" applyAlignment="1">
      <alignment horizontal="center"/>
    </xf>
    <xf numFmtId="0" fontId="18" fillId="0" borderId="13" xfId="1" applyFill="1" applyBorder="1"/>
    <xf numFmtId="44" fontId="18" fillId="0" borderId="13" xfId="2" applyFont="1" applyFill="1" applyBorder="1" applyAlignment="1">
      <alignment horizontal="right"/>
    </xf>
    <xf numFmtId="164" fontId="18" fillId="0" borderId="13" xfId="1" applyNumberFormat="1" applyFill="1" applyBorder="1" applyAlignment="1">
      <alignment horizontal="center"/>
    </xf>
    <xf numFmtId="164" fontId="18" fillId="0" borderId="1" xfId="1" applyNumberFormat="1" applyFill="1" applyBorder="1" applyAlignment="1">
      <alignment horizontal="center"/>
    </xf>
    <xf numFmtId="164" fontId="18" fillId="0" borderId="1" xfId="1" applyNumberFormat="1" applyBorder="1"/>
    <xf numFmtId="0" fontId="11" fillId="0" borderId="1" xfId="1" applyFont="1" applyBorder="1"/>
    <xf numFmtId="0" fontId="11" fillId="0" borderId="1" xfId="1" applyFont="1" applyBorder="1" applyAlignment="1">
      <alignment horizontal="center"/>
    </xf>
    <xf numFmtId="0" fontId="19" fillId="0" borderId="8" xfId="1" applyFont="1" applyBorder="1" applyAlignment="1">
      <alignment horizontal="left"/>
    </xf>
    <xf numFmtId="0" fontId="19" fillId="0" borderId="10" xfId="1" applyFont="1" applyBorder="1" applyAlignment="1">
      <alignment horizontal="left"/>
    </xf>
    <xf numFmtId="0" fontId="0" fillId="0" borderId="8" xfId="0" applyBorder="1" applyAlignment="1">
      <alignment horizontal="center"/>
    </xf>
    <xf numFmtId="0" fontId="0" fillId="0" borderId="10" xfId="0" applyBorder="1" applyAlignment="1">
      <alignment horizontal="center"/>
    </xf>
  </cellXfs>
  <cellStyles count="5">
    <cellStyle name="Currency 2" xfId="2" xr:uid="{00000000-0005-0000-0000-000000000000}"/>
    <cellStyle name="Hyperlink" xfId="3" builtinId="8"/>
    <cellStyle name="Normal" xfId="0" builtinId="0"/>
    <cellStyle name="Normal 2" xfId="1" xr:uid="{00000000-0005-0000-0000-000003000000}"/>
    <cellStyle name="Percent 2" xfId="4" xr:uid="{00000000-0005-0000-0000-00000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295275</xdr:colOff>
      <xdr:row>1</xdr:row>
      <xdr:rowOff>85725</xdr:rowOff>
    </xdr:from>
    <xdr:to>
      <xdr:col>15</xdr:col>
      <xdr:colOff>514350</xdr:colOff>
      <xdr:row>44</xdr:row>
      <xdr:rowOff>142875</xdr:rowOff>
    </xdr:to>
    <xdr:sp macro="" textlink="">
      <xdr:nvSpPr>
        <xdr:cNvPr id="1025" name="Text 1">
          <a:extLst>
            <a:ext uri="{FF2B5EF4-FFF2-40B4-BE49-F238E27FC236}">
              <a16:creationId xmlns:a16="http://schemas.microsoft.com/office/drawing/2014/main" id="{00000000-0008-0000-0000-000001040000}"/>
            </a:ext>
          </a:extLst>
        </xdr:cNvPr>
        <xdr:cNvSpPr txBox="1">
          <a:spLocks noChangeArrowheads="1"/>
        </xdr:cNvSpPr>
      </xdr:nvSpPr>
      <xdr:spPr bwMode="auto">
        <a:xfrm>
          <a:off x="295275" y="247650"/>
          <a:ext cx="9363075" cy="70199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sng" strike="noStrike" baseline="0">
              <a:solidFill>
                <a:srgbClr val="000000"/>
              </a:solidFill>
              <a:latin typeface="Arial"/>
              <a:cs typeface="Arial"/>
            </a:rPr>
            <a:t>How to use this Excel file:</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(Updated 10/9/2008)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a:t>
          </a:r>
          <a:r>
            <a:rPr lang="en-US" sz="1200" b="1" i="0" u="none" strike="noStrike" baseline="0">
              <a:solidFill>
                <a:srgbClr val="000000"/>
              </a:solidFill>
              <a:latin typeface="Arial"/>
              <a:cs typeface="Arial"/>
            </a:rPr>
            <a:t>IMPORTANT NOTE: If you have opened this file before saving on your computer, you will be prompted for a user name and a password and you will lose all the data you may have inserted.  Please close the file and click on the link again and save before opening.</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This worksheet is intended to help you prepare your cost proposal.  If you provide us with an electronic copy of the cost proposal, we can save time by not recreating it.  This will help speed up the review/award process and perhaps reduce the number of questions we need to ask in order to understand your proposal.  We understand that one spreadsheet format can not fit every situation; however, we have attempted to create a simple model that fits most circumstances that arise in Government contracting. </a:t>
          </a:r>
          <a:r>
            <a:rPr lang="en-US" sz="1000" b="0" i="0" u="sng" strike="noStrike" baseline="0">
              <a:solidFill>
                <a:srgbClr val="000000"/>
              </a:solidFill>
              <a:latin typeface="Arial"/>
              <a:cs typeface="Arial"/>
            </a:rPr>
            <a:t> Feel free to modify the spreadsheet to fit your circumstances, and to use the parts that work for you</a:t>
          </a:r>
          <a:r>
            <a:rPr lang="en-US" sz="1000" b="0" i="0" u="none" strike="noStrike" baseline="0">
              <a:solidFill>
                <a:srgbClr val="000000"/>
              </a:solidFill>
              <a:latin typeface="Arial"/>
              <a:cs typeface="Arial"/>
            </a:rPr>
            <a:t>.  There are more specific instructions on specific cost element pages where applicable.  </a:t>
          </a:r>
        </a:p>
        <a:p>
          <a:pPr algn="l" rtl="0">
            <a:defRPr sz="1000"/>
          </a:pPr>
          <a:endParaRPr lang="en-US" sz="1000" b="0" i="0" u="none" strike="noStrike" baseline="0">
            <a:solidFill>
              <a:srgbClr val="000000"/>
            </a:solidFill>
            <a:latin typeface="Arial"/>
            <a:cs typeface="Arial"/>
          </a:endParaRPr>
        </a:p>
        <a:p>
          <a:pPr algn="l" rtl="0">
            <a:defRPr sz="1000"/>
          </a:pPr>
          <a:r>
            <a:rPr lang="en-US" sz="1000" b="1" i="0" u="sng" strike="noStrike" baseline="0">
              <a:solidFill>
                <a:srgbClr val="000000"/>
              </a:solidFill>
              <a:latin typeface="Arial"/>
              <a:cs typeface="Arial"/>
            </a:rPr>
            <a:t>Summary Page</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Please insert your organization's name in cell A2 and the RFP No. in cell A3.  </a:t>
          </a:r>
        </a:p>
        <a:p>
          <a:pPr algn="l" rtl="0">
            <a:defRPr sz="1000"/>
          </a:pPr>
          <a:r>
            <a:rPr lang="en-US" sz="1000" b="0" i="0" u="none" strike="noStrike" baseline="0">
              <a:solidFill>
                <a:srgbClr val="000000"/>
              </a:solidFill>
              <a:latin typeface="Arial"/>
              <a:cs typeface="Arial"/>
            </a:rPr>
            <a:t>The totals from each cost element page are </a:t>
          </a:r>
          <a:r>
            <a:rPr lang="en-US" sz="1000" b="0" i="0" u="sng" strike="noStrike" baseline="0">
              <a:solidFill>
                <a:srgbClr val="000000"/>
              </a:solidFill>
              <a:latin typeface="Arial"/>
              <a:cs typeface="Arial"/>
            </a:rPr>
            <a:t>automatically</a:t>
          </a:r>
          <a:r>
            <a:rPr lang="en-US" sz="1000" b="0" i="0" u="none" strike="noStrike" baseline="0">
              <a:solidFill>
                <a:srgbClr val="000000"/>
              </a:solidFill>
              <a:latin typeface="Arial"/>
              <a:cs typeface="Arial"/>
            </a:rPr>
            <a:t> carried forward to the Summary worksheet.  Enter the start date of the contract in cell C5.</a:t>
          </a:r>
        </a:p>
        <a:p>
          <a:pPr algn="l" rtl="0">
            <a:defRPr sz="1000"/>
          </a:pPr>
          <a:r>
            <a:rPr lang="en-US" sz="1000" b="0" i="0" u="none" strike="noStrike" baseline="0">
              <a:solidFill>
                <a:srgbClr val="000000"/>
              </a:solidFill>
              <a:latin typeface="Arial"/>
              <a:cs typeface="Arial"/>
            </a:rPr>
            <a:t>This Excel file is set up for seven periods.</a:t>
          </a:r>
        </a:p>
        <a:p>
          <a:pPr algn="l" rtl="0">
            <a:defRPr sz="1000"/>
          </a:pPr>
          <a:endParaRPr lang="en-US" sz="1000" b="0" i="0" u="none" strike="noStrike" baseline="0">
            <a:solidFill>
              <a:srgbClr val="000000"/>
            </a:solidFill>
            <a:latin typeface="Arial"/>
            <a:cs typeface="Arial"/>
          </a:endParaRPr>
        </a:p>
        <a:p>
          <a:pPr algn="l" rtl="0">
            <a:defRPr sz="1000"/>
          </a:pPr>
          <a:r>
            <a:rPr lang="en-US" sz="1000" b="1" i="0" u="sng" strike="noStrike" baseline="0">
              <a:solidFill>
                <a:srgbClr val="000000"/>
              </a:solidFill>
              <a:latin typeface="Arial"/>
              <a:cs typeface="Arial"/>
            </a:rPr>
            <a:t>Direct Labor</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Use the Labor - Percent of Effort worksheet if you track labor on a percent of effort basis.  Generally, Universities, Hospitals, and Non-Profit Organizations tract labor by percent of effort.</a:t>
          </a:r>
        </a:p>
        <a:p>
          <a:pPr algn="l" rtl="0">
            <a:defRPr sz="1000"/>
          </a:pPr>
          <a:r>
            <a:rPr lang="en-US" sz="1000" b="0" i="0" u="none" strike="noStrike" baseline="0">
              <a:solidFill>
                <a:srgbClr val="000000"/>
              </a:solidFill>
              <a:latin typeface="Arial"/>
              <a:cs typeface="Arial"/>
            </a:rPr>
            <a:t>Use the Labor - Hourly worksheet if you track labor on an hourly basis.  Commercial organizations track labor on an hourly basis.</a:t>
          </a:r>
        </a:p>
        <a:p>
          <a:pPr algn="l" rtl="0">
            <a:defRPr sz="1000"/>
          </a:pPr>
          <a:r>
            <a:rPr lang="en-US" sz="1000" b="0" i="0" u="none" strike="noStrike" baseline="0">
              <a:solidFill>
                <a:srgbClr val="000000"/>
              </a:solidFill>
              <a:latin typeface="Arial"/>
              <a:cs typeface="Arial"/>
            </a:rPr>
            <a:t>Use both pages if you track some employees by each method.  Please do </a:t>
          </a:r>
          <a:r>
            <a:rPr lang="en-US" sz="1000" b="0" i="0" u="sng" strike="noStrike" baseline="0">
              <a:solidFill>
                <a:srgbClr val="000000"/>
              </a:solidFill>
              <a:latin typeface="Arial"/>
              <a:cs typeface="Arial"/>
            </a:rPr>
            <a:t>not</a:t>
          </a:r>
          <a:r>
            <a:rPr lang="en-US" sz="1000" b="0" i="0" u="none" strike="noStrike" baseline="0">
              <a:solidFill>
                <a:srgbClr val="000000"/>
              </a:solidFill>
              <a:latin typeface="Arial"/>
              <a:cs typeface="Arial"/>
            </a:rPr>
            <a:t> put any employee on both pages.  Consultants should be proposed on the consultants worksheet, not the labor worksheets.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 proposed amounts must be based on current payroll information which shows hourly, monthly, or annual rate/salary for each proposed (named) individuals.  Acceptable documentation includes any one of the following:  1) personnel action forms, or 2) most recent payroll register showing name, pay rate, and percent of effort if applicable, or 3) copy of pay stub. Supporting documentation may be requested at a later date.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If the proposed positions have not been filled or are to be named or hired, then acceptable documentation includes the following:  1) letter of intent to hire including salary rate and title, or 2) position descriptions and salary scales or organizational wage table showing salary range and a copy of hiring policy, or 3) a comparable employee's payroll document.  Supporting documentation may be requested at a later date.  Increases for the to be named or hired are not eligible for increases in the first period.</a:t>
          </a:r>
        </a:p>
        <a:p>
          <a:pPr algn="l" rtl="0">
            <a:defRPr sz="1000"/>
          </a:pPr>
          <a:endParaRPr lang="en-US" sz="1000" b="0" i="0" u="none" strike="noStrike" baseline="0">
            <a:solidFill>
              <a:srgbClr val="000000"/>
            </a:solidFill>
            <a:latin typeface="Arial"/>
            <a:cs typeface="Arial"/>
          </a:endParaRPr>
        </a:p>
        <a:p>
          <a:pPr algn="l" rtl="0">
            <a:defRPr sz="1000"/>
          </a:pPr>
          <a:r>
            <a:rPr lang="en-US" sz="1000" b="1" i="0" u="sng" strike="noStrike" baseline="0">
              <a:solidFill>
                <a:srgbClr val="000000"/>
              </a:solidFill>
              <a:latin typeface="Arial"/>
              <a:cs typeface="Arial"/>
            </a:rPr>
            <a:t>Indirect Rates Including Fringe Benefit Rate(s) for Commercial Organizations</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If your organization does </a:t>
          </a:r>
          <a:r>
            <a:rPr lang="en-US" sz="1000" b="0" i="0" u="sng" strike="noStrike" baseline="0">
              <a:solidFill>
                <a:srgbClr val="000000"/>
              </a:solidFill>
              <a:latin typeface="Arial"/>
              <a:cs typeface="Arial"/>
            </a:rPr>
            <a:t>not</a:t>
          </a:r>
          <a:r>
            <a:rPr lang="en-US" sz="1000" b="0" i="0" u="none" strike="noStrike" baseline="0">
              <a:solidFill>
                <a:srgbClr val="000000"/>
              </a:solidFill>
              <a:latin typeface="Arial"/>
              <a:cs typeface="Arial"/>
            </a:rPr>
            <a:t> have negotiated rates, the following website contains information which will assist you in computing indirect rates:  http://oamp.od.nih.gov/dfas/IdCSubmission.asp</a:t>
          </a:r>
        </a:p>
        <a:p>
          <a:pPr algn="l" rtl="0">
            <a:defRPr sz="1000"/>
          </a:pPr>
          <a:r>
            <a:rPr lang="en-US" sz="1000" b="0" i="0" u="none" strike="noStrike" baseline="0">
              <a:solidFill>
                <a:srgbClr val="000000"/>
              </a:solidFill>
              <a:latin typeface="Arial"/>
              <a:cs typeface="Arial"/>
            </a:rPr>
            <a:t>Please do </a:t>
          </a:r>
          <a:r>
            <a:rPr lang="en-US" sz="1000" b="1" i="0" u="sng" strike="noStrike" baseline="0">
              <a:solidFill>
                <a:srgbClr val="000000"/>
              </a:solidFill>
              <a:latin typeface="Arial"/>
              <a:cs typeface="Arial"/>
            </a:rPr>
            <a:t>not</a:t>
          </a:r>
          <a:r>
            <a:rPr lang="en-US" sz="1000" b="0" i="0" u="none" strike="noStrike" baseline="0">
              <a:solidFill>
                <a:srgbClr val="000000"/>
              </a:solidFill>
              <a:latin typeface="Arial"/>
              <a:cs typeface="Arial"/>
            </a:rPr>
            <a:t> submit your indirect proposal to the Division of Financial Advisory Services at this time.</a:t>
          </a:r>
        </a:p>
        <a:p>
          <a:pPr algn="l" rtl="0">
            <a:defRPr sz="1000"/>
          </a:pPr>
          <a:endParaRPr lang="en-US" sz="1000" b="0" i="0" u="none" strike="noStrike" baseline="0">
            <a:solidFill>
              <a:srgbClr val="000000"/>
            </a:solidFill>
            <a:latin typeface="Arial"/>
            <a:cs typeface="Arial"/>
          </a:endParaRPr>
        </a:p>
        <a:p>
          <a:pPr algn="l" rtl="0">
            <a:defRPr sz="1000"/>
          </a:pPr>
          <a:r>
            <a:rPr lang="en-US" sz="1000" b="1" i="0" u="sng" strike="noStrike" baseline="0">
              <a:solidFill>
                <a:srgbClr val="000000"/>
              </a:solidFill>
              <a:latin typeface="Arial"/>
              <a:cs typeface="Arial"/>
            </a:rPr>
            <a:t>Points of Contact</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If you have any questions regarding this </a:t>
          </a:r>
          <a:r>
            <a:rPr lang="en-US" sz="1000" b="1" i="0" u="none" strike="noStrike" baseline="0">
              <a:solidFill>
                <a:srgbClr val="000000"/>
              </a:solidFill>
              <a:latin typeface="Arial"/>
              <a:cs typeface="Arial"/>
            </a:rPr>
            <a:t>Excel file</a:t>
          </a:r>
          <a:r>
            <a:rPr lang="en-US" sz="1000" b="0" i="0" u="none" strike="noStrike" baseline="0">
              <a:solidFill>
                <a:srgbClr val="000000"/>
              </a:solidFill>
              <a:latin typeface="Arial"/>
              <a:cs typeface="Arial"/>
            </a:rPr>
            <a:t>, please contact Cindi Brown (301-496-4494) email at CB25B@NIH.GOV.</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If you have </a:t>
          </a:r>
          <a:r>
            <a:rPr lang="en-US" sz="1000" b="1" i="0" u="none" strike="noStrike" baseline="0">
              <a:solidFill>
                <a:srgbClr val="000000"/>
              </a:solidFill>
              <a:latin typeface="Arial"/>
              <a:cs typeface="Arial"/>
            </a:rPr>
            <a:t>contracting questions</a:t>
          </a:r>
          <a:r>
            <a:rPr lang="en-US" sz="1000" b="0" i="0" u="none" strike="noStrike" baseline="0">
              <a:solidFill>
                <a:srgbClr val="000000"/>
              </a:solidFill>
              <a:latin typeface="Arial"/>
              <a:cs typeface="Arial"/>
            </a:rPr>
            <a:t>, please call the NIH Contracting Official who is listed in the RFP.</a:t>
          </a:r>
        </a:p>
        <a:p>
          <a:pPr algn="l" rtl="0">
            <a:defRPr sz="1000"/>
          </a:pPr>
          <a:endParaRPr lang="en-US" sz="1000" b="0" i="0" u="none" strike="noStrike" baseline="0">
            <a:solidFill>
              <a:srgbClr val="000000"/>
            </a:solidFill>
            <a:latin typeface="Arial"/>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40</xdr:row>
      <xdr:rowOff>9525</xdr:rowOff>
    </xdr:from>
    <xdr:to>
      <xdr:col>2</xdr:col>
      <xdr:colOff>76200</xdr:colOff>
      <xdr:row>44</xdr:row>
      <xdr:rowOff>114300</xdr:rowOff>
    </xdr:to>
    <xdr:sp macro="" textlink="">
      <xdr:nvSpPr>
        <xdr:cNvPr id="11265" name="Text 1">
          <a:extLst>
            <a:ext uri="{FF2B5EF4-FFF2-40B4-BE49-F238E27FC236}">
              <a16:creationId xmlns:a16="http://schemas.microsoft.com/office/drawing/2014/main" id="{00000000-0008-0000-0900-0000012C0000}"/>
            </a:ext>
          </a:extLst>
        </xdr:cNvPr>
        <xdr:cNvSpPr txBox="1">
          <a:spLocks noChangeArrowheads="1"/>
        </xdr:cNvSpPr>
      </xdr:nvSpPr>
      <xdr:spPr bwMode="auto">
        <a:xfrm>
          <a:off x="238125" y="6657975"/>
          <a:ext cx="1990725" cy="7524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Please use current institutional costs or vendor quotes.  Supporting documentation may be requested at a later date.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57150</xdr:colOff>
      <xdr:row>20</xdr:row>
      <xdr:rowOff>152400</xdr:rowOff>
    </xdr:from>
    <xdr:to>
      <xdr:col>5</xdr:col>
      <xdr:colOff>695325</xdr:colOff>
      <xdr:row>23</xdr:row>
      <xdr:rowOff>142875</xdr:rowOff>
    </xdr:to>
    <xdr:sp macro="" textlink="">
      <xdr:nvSpPr>
        <xdr:cNvPr id="12289" name="Text 1">
          <a:extLst>
            <a:ext uri="{FF2B5EF4-FFF2-40B4-BE49-F238E27FC236}">
              <a16:creationId xmlns:a16="http://schemas.microsoft.com/office/drawing/2014/main" id="{00000000-0008-0000-0A00-000001300000}"/>
            </a:ext>
          </a:extLst>
        </xdr:cNvPr>
        <xdr:cNvSpPr txBox="1">
          <a:spLocks noChangeArrowheads="1"/>
        </xdr:cNvSpPr>
      </xdr:nvSpPr>
      <xdr:spPr bwMode="auto">
        <a:xfrm>
          <a:off x="57150" y="3552825"/>
          <a:ext cx="4943475" cy="4762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A complete breakdown and summary sheet for each proposed subcontract must be included with the prime proposal.  The same format should be used for both the prime and subcontract proposals.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542925</xdr:colOff>
      <xdr:row>34</xdr:row>
      <xdr:rowOff>19050</xdr:rowOff>
    </xdr:from>
    <xdr:to>
      <xdr:col>11</xdr:col>
      <xdr:colOff>200025</xdr:colOff>
      <xdr:row>43</xdr:row>
      <xdr:rowOff>123825</xdr:rowOff>
    </xdr:to>
    <xdr:sp macro="" textlink="">
      <xdr:nvSpPr>
        <xdr:cNvPr id="2050" name="Text 2">
          <a:extLst>
            <a:ext uri="{FF2B5EF4-FFF2-40B4-BE49-F238E27FC236}">
              <a16:creationId xmlns:a16="http://schemas.microsoft.com/office/drawing/2014/main" id="{00000000-0008-0000-0100-000002080000}"/>
            </a:ext>
          </a:extLst>
        </xdr:cNvPr>
        <xdr:cNvSpPr txBox="1">
          <a:spLocks noChangeArrowheads="1"/>
        </xdr:cNvSpPr>
      </xdr:nvSpPr>
      <xdr:spPr bwMode="auto">
        <a:xfrm>
          <a:off x="542925" y="5867400"/>
          <a:ext cx="9286875" cy="15621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Not all organizations allocate indirect cost in the same way.  It is important that you use the indirect rate structure applicable to your organization.   For example, if you have a two tier indirect rate structure, then you will use a two tier structure when proposing indirect costs. </a:t>
          </a:r>
        </a:p>
        <a:p>
          <a:pPr algn="l" rtl="0">
            <a:defRPr sz="1000"/>
          </a:pPr>
          <a:endParaRPr lang="en-US" sz="1000" b="1"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Generally, </a:t>
          </a:r>
          <a:r>
            <a:rPr lang="en-US" sz="1000" b="1" i="0" u="sng" strike="noStrike" baseline="0">
              <a:solidFill>
                <a:srgbClr val="000000"/>
              </a:solidFill>
              <a:latin typeface="Arial"/>
              <a:cs typeface="Arial"/>
            </a:rPr>
            <a:t>Universities and Non-Profits</a:t>
          </a:r>
          <a:r>
            <a:rPr lang="en-US" sz="1000" b="1" i="0" u="none" strike="noStrike" baseline="0">
              <a:solidFill>
                <a:srgbClr val="000000"/>
              </a:solidFill>
              <a:latin typeface="Arial"/>
              <a:cs typeface="Arial"/>
            </a:rPr>
            <a:t> have fringe benefit and G&amp;A (or sometimes called F&amp;A) rates, while </a:t>
          </a:r>
          <a:r>
            <a:rPr lang="en-US" sz="1000" b="1" i="0" u="sng" strike="noStrike" baseline="0">
              <a:solidFill>
                <a:srgbClr val="000000"/>
              </a:solidFill>
              <a:latin typeface="Arial"/>
              <a:cs typeface="Arial"/>
            </a:rPr>
            <a:t>For-Profit Companies</a:t>
          </a:r>
          <a:r>
            <a:rPr lang="en-US" sz="1000" b="1" i="0" u="none" strike="noStrike" baseline="0">
              <a:solidFill>
                <a:srgbClr val="000000"/>
              </a:solidFill>
              <a:latin typeface="Arial"/>
              <a:cs typeface="Arial"/>
            </a:rPr>
            <a:t> can have various indirect rates such as fringe benefits, overhead, G&amp;A, etc.       </a:t>
          </a:r>
        </a:p>
        <a:p>
          <a:pPr algn="l" rtl="0">
            <a:defRPr sz="1000"/>
          </a:pPr>
          <a:r>
            <a:rPr lang="en-US" sz="1000" b="1" i="0" u="none" strike="noStrike" baseline="0">
              <a:solidFill>
                <a:srgbClr val="000000"/>
              </a:solidFill>
              <a:latin typeface="Arial"/>
              <a:cs typeface="Arial"/>
            </a:rPr>
            <a:t>    </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The base for </a:t>
          </a:r>
          <a:r>
            <a:rPr lang="en-US" sz="1000" b="1" i="0" u="sng" strike="noStrike" baseline="0">
              <a:solidFill>
                <a:srgbClr val="000000"/>
              </a:solidFill>
              <a:latin typeface="Arial"/>
              <a:cs typeface="Arial"/>
            </a:rPr>
            <a:t>overhead costs</a:t>
          </a:r>
          <a:r>
            <a:rPr lang="en-US" sz="1000" b="1" i="0" u="none" strike="noStrike" baseline="0">
              <a:solidFill>
                <a:srgbClr val="000000"/>
              </a:solidFill>
              <a:latin typeface="Arial"/>
              <a:cs typeface="Arial"/>
            </a:rPr>
            <a:t> includes direct labor and fringe benefits.  Please modify if your base is different.</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I</a:t>
          </a:r>
          <a:r>
            <a:rPr lang="en-US" sz="1000" b="1" i="0" u="none" strike="noStrike" baseline="0">
              <a:solidFill>
                <a:srgbClr val="000000"/>
              </a:solidFill>
              <a:latin typeface="Arial"/>
              <a:cs typeface="Arial"/>
            </a:rPr>
            <a:t>f applicable, insert exclusions to the G&amp;A base in row 26.</a:t>
          </a:r>
        </a:p>
      </xdr:txBody>
    </xdr:sp>
    <xdr:clientData/>
  </xdr:twoCellAnchor>
  <xdr:twoCellAnchor>
    <xdr:from>
      <xdr:col>0</xdr:col>
      <xdr:colOff>523875</xdr:colOff>
      <xdr:row>49</xdr:row>
      <xdr:rowOff>142875</xdr:rowOff>
    </xdr:from>
    <xdr:to>
      <xdr:col>5</xdr:col>
      <xdr:colOff>323850</xdr:colOff>
      <xdr:row>51</xdr:row>
      <xdr:rowOff>47625</xdr:rowOff>
    </xdr:to>
    <xdr:sp macro="" textlink="">
      <xdr:nvSpPr>
        <xdr:cNvPr id="2053" name="Text Box 5">
          <a:extLst>
            <a:ext uri="{FF2B5EF4-FFF2-40B4-BE49-F238E27FC236}">
              <a16:creationId xmlns:a16="http://schemas.microsoft.com/office/drawing/2014/main" id="{00000000-0008-0000-0100-000005080000}"/>
            </a:ext>
          </a:extLst>
        </xdr:cNvPr>
        <xdr:cNvSpPr txBox="1">
          <a:spLocks noChangeArrowheads="1"/>
        </xdr:cNvSpPr>
      </xdr:nvSpPr>
      <xdr:spPr bwMode="auto">
        <a:xfrm>
          <a:off x="523875" y="8420100"/>
          <a:ext cx="5753100" cy="2286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Please insert the Company's name and the RFP #.</a:t>
          </a:r>
        </a:p>
      </xdr:txBody>
    </xdr:sp>
    <xdr:clientData/>
  </xdr:twoCellAnchor>
  <xdr:twoCellAnchor>
    <xdr:from>
      <xdr:col>0</xdr:col>
      <xdr:colOff>542925</xdr:colOff>
      <xdr:row>52</xdr:row>
      <xdr:rowOff>9525</xdr:rowOff>
    </xdr:from>
    <xdr:to>
      <xdr:col>5</xdr:col>
      <xdr:colOff>381000</xdr:colOff>
      <xdr:row>53</xdr:row>
      <xdr:rowOff>57150</xdr:rowOff>
    </xdr:to>
    <xdr:sp macro="" textlink="">
      <xdr:nvSpPr>
        <xdr:cNvPr id="2054" name="Text Box 6">
          <a:extLst>
            <a:ext uri="{FF2B5EF4-FFF2-40B4-BE49-F238E27FC236}">
              <a16:creationId xmlns:a16="http://schemas.microsoft.com/office/drawing/2014/main" id="{00000000-0008-0000-0100-000006080000}"/>
            </a:ext>
          </a:extLst>
        </xdr:cNvPr>
        <xdr:cNvSpPr txBox="1">
          <a:spLocks noChangeArrowheads="1"/>
        </xdr:cNvSpPr>
      </xdr:nvSpPr>
      <xdr:spPr bwMode="auto">
        <a:xfrm>
          <a:off x="542925" y="8772525"/>
          <a:ext cx="5791200" cy="2095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Enter the contract start date in cell C5 and make adjustments for leap year.</a:t>
          </a:r>
        </a:p>
      </xdr:txBody>
    </xdr:sp>
    <xdr:clientData/>
  </xdr:twoCellAnchor>
  <xdr:twoCellAnchor>
    <xdr:from>
      <xdr:col>0</xdr:col>
      <xdr:colOff>581025</xdr:colOff>
      <xdr:row>44</xdr:row>
      <xdr:rowOff>114300</xdr:rowOff>
    </xdr:from>
    <xdr:to>
      <xdr:col>11</xdr:col>
      <xdr:colOff>123825</xdr:colOff>
      <xdr:row>46</xdr:row>
      <xdr:rowOff>104775</xdr:rowOff>
    </xdr:to>
    <xdr:sp macro="" textlink="">
      <xdr:nvSpPr>
        <xdr:cNvPr id="2056" name="Text Box 8">
          <a:extLst>
            <a:ext uri="{FF2B5EF4-FFF2-40B4-BE49-F238E27FC236}">
              <a16:creationId xmlns:a16="http://schemas.microsoft.com/office/drawing/2014/main" id="{00000000-0008-0000-0100-000008080000}"/>
            </a:ext>
          </a:extLst>
        </xdr:cNvPr>
        <xdr:cNvSpPr txBox="1">
          <a:spLocks noChangeArrowheads="1"/>
        </xdr:cNvSpPr>
      </xdr:nvSpPr>
      <xdr:spPr bwMode="auto">
        <a:xfrm>
          <a:off x="581025" y="7581900"/>
          <a:ext cx="9172575" cy="3143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If you have questions regarding indirect (F&amp;A) rates see website:  http://oamp.od.nih.gov/dfas/IdCSubmission.asp</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This website also contains definitions, examples, and training.</a:t>
          </a:r>
        </a:p>
      </xdr:txBody>
    </xdr:sp>
    <xdr:clientData/>
  </xdr:twoCellAnchor>
  <xdr:twoCellAnchor>
    <xdr:from>
      <xdr:col>0</xdr:col>
      <xdr:colOff>66675</xdr:colOff>
      <xdr:row>13</xdr:row>
      <xdr:rowOff>38100</xdr:rowOff>
    </xdr:from>
    <xdr:to>
      <xdr:col>0</xdr:col>
      <xdr:colOff>276225</xdr:colOff>
      <xdr:row>13</xdr:row>
      <xdr:rowOff>123825</xdr:rowOff>
    </xdr:to>
    <xdr:sp macro="" textlink="">
      <xdr:nvSpPr>
        <xdr:cNvPr id="2" name="Right Arrow 1">
          <a:extLst>
            <a:ext uri="{FF2B5EF4-FFF2-40B4-BE49-F238E27FC236}">
              <a16:creationId xmlns:a16="http://schemas.microsoft.com/office/drawing/2014/main" id="{00000000-0008-0000-0100-000002000000}"/>
            </a:ext>
          </a:extLst>
        </xdr:cNvPr>
        <xdr:cNvSpPr/>
      </xdr:nvSpPr>
      <xdr:spPr bwMode="auto">
        <a:xfrm>
          <a:off x="66675" y="2447925"/>
          <a:ext cx="209550" cy="85725"/>
        </a:xfrm>
        <a:prstGeom prst="rightArrow">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0</xdr:col>
      <xdr:colOff>57150</xdr:colOff>
      <xdr:row>27</xdr:row>
      <xdr:rowOff>38100</xdr:rowOff>
    </xdr:from>
    <xdr:to>
      <xdr:col>0</xdr:col>
      <xdr:colOff>266700</xdr:colOff>
      <xdr:row>27</xdr:row>
      <xdr:rowOff>123825</xdr:rowOff>
    </xdr:to>
    <xdr:sp macro="" textlink="">
      <xdr:nvSpPr>
        <xdr:cNvPr id="12" name="Right Arrow 11">
          <a:extLst>
            <a:ext uri="{FF2B5EF4-FFF2-40B4-BE49-F238E27FC236}">
              <a16:creationId xmlns:a16="http://schemas.microsoft.com/office/drawing/2014/main" id="{00000000-0008-0000-0100-00000C000000}"/>
            </a:ext>
          </a:extLst>
        </xdr:cNvPr>
        <xdr:cNvSpPr/>
      </xdr:nvSpPr>
      <xdr:spPr bwMode="auto">
        <a:xfrm>
          <a:off x="57150" y="4733925"/>
          <a:ext cx="209550" cy="85725"/>
        </a:xfrm>
        <a:prstGeom prst="rightArrow">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0</xdr:col>
      <xdr:colOff>76199</xdr:colOff>
      <xdr:row>35</xdr:row>
      <xdr:rowOff>38100</xdr:rowOff>
    </xdr:from>
    <xdr:to>
      <xdr:col>0</xdr:col>
      <xdr:colOff>371474</xdr:colOff>
      <xdr:row>35</xdr:row>
      <xdr:rowOff>133350</xdr:rowOff>
    </xdr:to>
    <xdr:sp macro="" textlink="">
      <xdr:nvSpPr>
        <xdr:cNvPr id="13" name="Right Arrow 12">
          <a:extLst>
            <a:ext uri="{FF2B5EF4-FFF2-40B4-BE49-F238E27FC236}">
              <a16:creationId xmlns:a16="http://schemas.microsoft.com/office/drawing/2014/main" id="{00000000-0008-0000-0100-00000D000000}"/>
            </a:ext>
          </a:extLst>
        </xdr:cNvPr>
        <xdr:cNvSpPr/>
      </xdr:nvSpPr>
      <xdr:spPr bwMode="auto">
        <a:xfrm>
          <a:off x="76199" y="6048375"/>
          <a:ext cx="295275" cy="95250"/>
        </a:xfrm>
        <a:prstGeom prst="rightArrow">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0</xdr:col>
      <xdr:colOff>95250</xdr:colOff>
      <xdr:row>45</xdr:row>
      <xdr:rowOff>38100</xdr:rowOff>
    </xdr:from>
    <xdr:to>
      <xdr:col>0</xdr:col>
      <xdr:colOff>390525</xdr:colOff>
      <xdr:row>45</xdr:row>
      <xdr:rowOff>133350</xdr:rowOff>
    </xdr:to>
    <xdr:sp macro="" textlink="">
      <xdr:nvSpPr>
        <xdr:cNvPr id="14" name="Right Arrow 13">
          <a:extLst>
            <a:ext uri="{FF2B5EF4-FFF2-40B4-BE49-F238E27FC236}">
              <a16:creationId xmlns:a16="http://schemas.microsoft.com/office/drawing/2014/main" id="{00000000-0008-0000-0100-00000E000000}"/>
            </a:ext>
          </a:extLst>
        </xdr:cNvPr>
        <xdr:cNvSpPr/>
      </xdr:nvSpPr>
      <xdr:spPr bwMode="auto">
        <a:xfrm>
          <a:off x="95250" y="7667625"/>
          <a:ext cx="295275" cy="95250"/>
        </a:xfrm>
        <a:prstGeom prst="rightArrow">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57150</xdr:colOff>
      <xdr:row>40</xdr:row>
      <xdr:rowOff>19050</xdr:rowOff>
    </xdr:from>
    <xdr:to>
      <xdr:col>4</xdr:col>
      <xdr:colOff>933450</xdr:colOff>
      <xdr:row>46</xdr:row>
      <xdr:rowOff>76200</xdr:rowOff>
    </xdr:to>
    <xdr:sp macro="" textlink="">
      <xdr:nvSpPr>
        <xdr:cNvPr id="3073" name="Text 1">
          <a:extLst>
            <a:ext uri="{FF2B5EF4-FFF2-40B4-BE49-F238E27FC236}">
              <a16:creationId xmlns:a16="http://schemas.microsoft.com/office/drawing/2014/main" id="{00000000-0008-0000-0200-0000010C0000}"/>
            </a:ext>
          </a:extLst>
        </xdr:cNvPr>
        <xdr:cNvSpPr txBox="1">
          <a:spLocks noChangeArrowheads="1"/>
        </xdr:cNvSpPr>
      </xdr:nvSpPr>
      <xdr:spPr bwMode="auto">
        <a:xfrm>
          <a:off x="257175" y="6791325"/>
          <a:ext cx="4295775" cy="10287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THE FOLLOWING BOXES IN COLUMN "D" BELOW MAY BE USED TO CALCULATE THE </a:t>
          </a:r>
          <a:r>
            <a:rPr lang="en-US" sz="1000" b="1" i="0" u="none" strike="noStrike" baseline="0">
              <a:solidFill>
                <a:srgbClr val="000000"/>
              </a:solidFill>
              <a:latin typeface="Arial"/>
              <a:cs typeface="Arial"/>
            </a:rPr>
            <a:t>ADJUSTED BASE SALARY</a:t>
          </a:r>
          <a:r>
            <a:rPr lang="en-US" sz="1000" b="0" i="0" u="none" strike="noStrike" baseline="0">
              <a:solidFill>
                <a:srgbClr val="000000"/>
              </a:solidFill>
              <a:latin typeface="Arial"/>
              <a:cs typeface="Arial"/>
            </a:rPr>
            <a:t>, AS INDICATED:</a:t>
          </a:r>
        </a:p>
        <a:p>
          <a:pPr algn="l" rtl="0">
            <a:defRPr sz="1000"/>
          </a:pPr>
          <a:r>
            <a:rPr lang="en-US" sz="1000" b="0" i="0" u="none" strike="noStrike" baseline="0">
              <a:solidFill>
                <a:srgbClr val="000000"/>
              </a:solidFill>
              <a:latin typeface="Arial"/>
              <a:cs typeface="Arial"/>
            </a:rPr>
            <a:t>(Use of these cells will affect all of the adjusted base salary column; if individual anniversary dates differ, the adjusted base salaries must be entered individually in Column "D" of the spreadsheet and explained in the budget justification)</a:t>
          </a:r>
        </a:p>
      </xdr:txBody>
    </xdr:sp>
    <xdr:clientData/>
  </xdr:twoCellAnchor>
  <xdr:twoCellAnchor>
    <xdr:from>
      <xdr:col>5</xdr:col>
      <xdr:colOff>419100</xdr:colOff>
      <xdr:row>46</xdr:row>
      <xdr:rowOff>114300</xdr:rowOff>
    </xdr:from>
    <xdr:to>
      <xdr:col>9</xdr:col>
      <xdr:colOff>590550</xdr:colOff>
      <xdr:row>49</xdr:row>
      <xdr:rowOff>9525</xdr:rowOff>
    </xdr:to>
    <xdr:sp macro="" textlink="">
      <xdr:nvSpPr>
        <xdr:cNvPr id="3074" name="Text Box 2">
          <a:extLst>
            <a:ext uri="{FF2B5EF4-FFF2-40B4-BE49-F238E27FC236}">
              <a16:creationId xmlns:a16="http://schemas.microsoft.com/office/drawing/2014/main" id="{00000000-0008-0000-0200-0000020C0000}"/>
            </a:ext>
          </a:extLst>
        </xdr:cNvPr>
        <xdr:cNvSpPr txBox="1">
          <a:spLocks noChangeArrowheads="1"/>
        </xdr:cNvSpPr>
      </xdr:nvSpPr>
      <xdr:spPr bwMode="auto">
        <a:xfrm>
          <a:off x="4991100" y="7858125"/>
          <a:ext cx="3267075" cy="3810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Insert annual cost of living % and/or merit increases as applicable and explain the % in the budget justification.</a:t>
          </a:r>
        </a:p>
      </xdr:txBody>
    </xdr:sp>
    <xdr:clientData/>
  </xdr:twoCellAnchor>
  <xdr:twoCellAnchor>
    <xdr:from>
      <xdr:col>5</xdr:col>
      <xdr:colOff>19050</xdr:colOff>
      <xdr:row>47</xdr:row>
      <xdr:rowOff>66675</xdr:rowOff>
    </xdr:from>
    <xdr:to>
      <xdr:col>5</xdr:col>
      <xdr:colOff>285750</xdr:colOff>
      <xdr:row>47</xdr:row>
      <xdr:rowOff>66675</xdr:rowOff>
    </xdr:to>
    <xdr:sp macro="" textlink="">
      <xdr:nvSpPr>
        <xdr:cNvPr id="3093" name="Line 3">
          <a:extLst>
            <a:ext uri="{FF2B5EF4-FFF2-40B4-BE49-F238E27FC236}">
              <a16:creationId xmlns:a16="http://schemas.microsoft.com/office/drawing/2014/main" id="{00000000-0008-0000-0200-0000150C0000}"/>
            </a:ext>
          </a:extLst>
        </xdr:cNvPr>
        <xdr:cNvSpPr>
          <a:spLocks noChangeShapeType="1"/>
        </xdr:cNvSpPr>
      </xdr:nvSpPr>
      <xdr:spPr bwMode="auto">
        <a:xfrm flipH="1">
          <a:off x="4591050" y="7972425"/>
          <a:ext cx="266700" cy="0"/>
        </a:xfrm>
        <a:prstGeom prst="line">
          <a:avLst/>
        </a:prstGeom>
        <a:noFill/>
        <a:ln w="9525">
          <a:solidFill>
            <a:srgbClr val="000000"/>
          </a:solidFill>
          <a:round/>
          <a:headEnd/>
          <a:tailEnd type="triangle" w="med" len="med"/>
        </a:ln>
      </xdr:spPr>
    </xdr:sp>
    <xdr:clientData/>
  </xdr:twoCellAnchor>
  <xdr:twoCellAnchor>
    <xdr:from>
      <xdr:col>11</xdr:col>
      <xdr:colOff>695325</xdr:colOff>
      <xdr:row>100</xdr:row>
      <xdr:rowOff>38100</xdr:rowOff>
    </xdr:from>
    <xdr:to>
      <xdr:col>12</xdr:col>
      <xdr:colOff>104775</xdr:colOff>
      <xdr:row>100</xdr:row>
      <xdr:rowOff>38100</xdr:rowOff>
    </xdr:to>
    <xdr:sp macro="" textlink="">
      <xdr:nvSpPr>
        <xdr:cNvPr id="3094" name="Line 4">
          <a:extLst>
            <a:ext uri="{FF2B5EF4-FFF2-40B4-BE49-F238E27FC236}">
              <a16:creationId xmlns:a16="http://schemas.microsoft.com/office/drawing/2014/main" id="{00000000-0008-0000-0200-0000160C0000}"/>
            </a:ext>
          </a:extLst>
        </xdr:cNvPr>
        <xdr:cNvSpPr>
          <a:spLocks noChangeShapeType="1"/>
        </xdr:cNvSpPr>
      </xdr:nvSpPr>
      <xdr:spPr bwMode="auto">
        <a:xfrm flipH="1">
          <a:off x="9163050" y="16525875"/>
          <a:ext cx="266700" cy="0"/>
        </a:xfrm>
        <a:prstGeom prst="line">
          <a:avLst/>
        </a:prstGeom>
        <a:noFill/>
        <a:ln w="9525">
          <a:solidFill>
            <a:srgbClr val="000000"/>
          </a:solidFill>
          <a:round/>
          <a:headEnd/>
          <a:tailEnd type="triangle" w="med" len="med"/>
        </a:ln>
      </xdr:spPr>
    </xdr:sp>
    <xdr:clientData/>
  </xdr:twoCellAnchor>
  <xdr:twoCellAnchor>
    <xdr:from>
      <xdr:col>5</xdr:col>
      <xdr:colOff>104775</xdr:colOff>
      <xdr:row>50</xdr:row>
      <xdr:rowOff>85725</xdr:rowOff>
    </xdr:from>
    <xdr:to>
      <xdr:col>5</xdr:col>
      <xdr:colOff>371475</xdr:colOff>
      <xdr:row>50</xdr:row>
      <xdr:rowOff>85725</xdr:rowOff>
    </xdr:to>
    <xdr:sp macro="" textlink="">
      <xdr:nvSpPr>
        <xdr:cNvPr id="3095" name="Line 5">
          <a:extLst>
            <a:ext uri="{FF2B5EF4-FFF2-40B4-BE49-F238E27FC236}">
              <a16:creationId xmlns:a16="http://schemas.microsoft.com/office/drawing/2014/main" id="{00000000-0008-0000-0200-0000170C0000}"/>
            </a:ext>
          </a:extLst>
        </xdr:cNvPr>
        <xdr:cNvSpPr>
          <a:spLocks noChangeShapeType="1"/>
        </xdr:cNvSpPr>
      </xdr:nvSpPr>
      <xdr:spPr bwMode="auto">
        <a:xfrm flipH="1">
          <a:off x="4676775" y="8477250"/>
          <a:ext cx="266700" cy="0"/>
        </a:xfrm>
        <a:prstGeom prst="line">
          <a:avLst/>
        </a:prstGeom>
        <a:noFill/>
        <a:ln w="9525">
          <a:solidFill>
            <a:srgbClr val="000000"/>
          </a:solidFill>
          <a:round/>
          <a:headEnd/>
          <a:tailEnd type="triangle" w="med" len="med"/>
        </a:ln>
      </xdr:spPr>
    </xdr:sp>
    <xdr:clientData/>
  </xdr:twoCellAnchor>
  <xdr:twoCellAnchor>
    <xdr:from>
      <xdr:col>5</xdr:col>
      <xdr:colOff>447675</xdr:colOff>
      <xdr:row>49</xdr:row>
      <xdr:rowOff>133350</xdr:rowOff>
    </xdr:from>
    <xdr:to>
      <xdr:col>7</xdr:col>
      <xdr:colOff>723900</xdr:colOff>
      <xdr:row>51</xdr:row>
      <xdr:rowOff>19050</xdr:rowOff>
    </xdr:to>
    <xdr:sp macro="" textlink="">
      <xdr:nvSpPr>
        <xdr:cNvPr id="3078" name="Text Box 6">
          <a:extLst>
            <a:ext uri="{FF2B5EF4-FFF2-40B4-BE49-F238E27FC236}">
              <a16:creationId xmlns:a16="http://schemas.microsoft.com/office/drawing/2014/main" id="{00000000-0008-0000-0200-0000060C0000}"/>
            </a:ext>
          </a:extLst>
        </xdr:cNvPr>
        <xdr:cNvSpPr txBox="1">
          <a:spLocks noChangeArrowheads="1"/>
        </xdr:cNvSpPr>
      </xdr:nvSpPr>
      <xdr:spPr bwMode="auto">
        <a:xfrm>
          <a:off x="5019675" y="8362950"/>
          <a:ext cx="1876425" cy="2095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Insert annual increase date.</a:t>
          </a:r>
        </a:p>
      </xdr:txBody>
    </xdr:sp>
    <xdr:clientData/>
  </xdr:twoCellAnchor>
  <xdr:twoCellAnchor>
    <xdr:from>
      <xdr:col>11</xdr:col>
      <xdr:colOff>781050</xdr:colOff>
      <xdr:row>105</xdr:row>
      <xdr:rowOff>57150</xdr:rowOff>
    </xdr:from>
    <xdr:to>
      <xdr:col>12</xdr:col>
      <xdr:colOff>190500</xdr:colOff>
      <xdr:row>105</xdr:row>
      <xdr:rowOff>57150</xdr:rowOff>
    </xdr:to>
    <xdr:sp macro="" textlink="">
      <xdr:nvSpPr>
        <xdr:cNvPr id="3097" name="Line 7">
          <a:extLst>
            <a:ext uri="{FF2B5EF4-FFF2-40B4-BE49-F238E27FC236}">
              <a16:creationId xmlns:a16="http://schemas.microsoft.com/office/drawing/2014/main" id="{00000000-0008-0000-0200-0000190C0000}"/>
            </a:ext>
          </a:extLst>
        </xdr:cNvPr>
        <xdr:cNvSpPr>
          <a:spLocks noChangeShapeType="1"/>
        </xdr:cNvSpPr>
      </xdr:nvSpPr>
      <xdr:spPr bwMode="auto">
        <a:xfrm flipH="1">
          <a:off x="9248775" y="17354550"/>
          <a:ext cx="266700" cy="0"/>
        </a:xfrm>
        <a:prstGeom prst="line">
          <a:avLst/>
        </a:prstGeom>
        <a:noFill/>
        <a:ln w="9525">
          <a:solidFill>
            <a:srgbClr val="000000"/>
          </a:solidFill>
          <a:round/>
          <a:headEnd/>
          <a:tailEnd type="triangle" w="med" len="med"/>
        </a:ln>
      </xdr:spPr>
    </xdr:sp>
    <xdr:clientData/>
  </xdr:twoCellAnchor>
  <xdr:twoCellAnchor>
    <xdr:from>
      <xdr:col>5</xdr:col>
      <xdr:colOff>104775</xdr:colOff>
      <xdr:row>52</xdr:row>
      <xdr:rowOff>95250</xdr:rowOff>
    </xdr:from>
    <xdr:to>
      <xdr:col>5</xdr:col>
      <xdr:colOff>371475</xdr:colOff>
      <xdr:row>52</xdr:row>
      <xdr:rowOff>95250</xdr:rowOff>
    </xdr:to>
    <xdr:sp macro="" textlink="">
      <xdr:nvSpPr>
        <xdr:cNvPr id="3098" name="Line 8">
          <a:extLst>
            <a:ext uri="{FF2B5EF4-FFF2-40B4-BE49-F238E27FC236}">
              <a16:creationId xmlns:a16="http://schemas.microsoft.com/office/drawing/2014/main" id="{00000000-0008-0000-0200-00001A0C0000}"/>
            </a:ext>
          </a:extLst>
        </xdr:cNvPr>
        <xdr:cNvSpPr>
          <a:spLocks noChangeShapeType="1"/>
        </xdr:cNvSpPr>
      </xdr:nvSpPr>
      <xdr:spPr bwMode="auto">
        <a:xfrm flipH="1">
          <a:off x="4676775" y="8810625"/>
          <a:ext cx="266700" cy="0"/>
        </a:xfrm>
        <a:prstGeom prst="line">
          <a:avLst/>
        </a:prstGeom>
        <a:noFill/>
        <a:ln w="9525">
          <a:solidFill>
            <a:srgbClr val="000000"/>
          </a:solidFill>
          <a:round/>
          <a:headEnd/>
          <a:tailEnd type="triangle" w="med" len="med"/>
        </a:ln>
      </xdr:spPr>
    </xdr:sp>
    <xdr:clientData/>
  </xdr:twoCellAnchor>
  <xdr:twoCellAnchor>
    <xdr:from>
      <xdr:col>5</xdr:col>
      <xdr:colOff>438150</xdr:colOff>
      <xdr:row>52</xdr:row>
      <xdr:rowOff>0</xdr:rowOff>
    </xdr:from>
    <xdr:to>
      <xdr:col>8</xdr:col>
      <xdr:colOff>695325</xdr:colOff>
      <xdr:row>53</xdr:row>
      <xdr:rowOff>57150</xdr:rowOff>
    </xdr:to>
    <xdr:sp macro="" textlink="">
      <xdr:nvSpPr>
        <xdr:cNvPr id="3081" name="Text Box 9">
          <a:extLst>
            <a:ext uri="{FF2B5EF4-FFF2-40B4-BE49-F238E27FC236}">
              <a16:creationId xmlns:a16="http://schemas.microsoft.com/office/drawing/2014/main" id="{00000000-0008-0000-0200-0000090C0000}"/>
            </a:ext>
          </a:extLst>
        </xdr:cNvPr>
        <xdr:cNvSpPr txBox="1">
          <a:spLocks noChangeArrowheads="1"/>
        </xdr:cNvSpPr>
      </xdr:nvSpPr>
      <xdr:spPr bwMode="auto">
        <a:xfrm>
          <a:off x="5010150" y="8715375"/>
          <a:ext cx="2638425" cy="2190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Insert number of months at the new salary.</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39</xdr:row>
      <xdr:rowOff>152400</xdr:rowOff>
    </xdr:from>
    <xdr:to>
      <xdr:col>4</xdr:col>
      <xdr:colOff>933450</xdr:colOff>
      <xdr:row>44</xdr:row>
      <xdr:rowOff>133350</xdr:rowOff>
    </xdr:to>
    <xdr:sp macro="" textlink="">
      <xdr:nvSpPr>
        <xdr:cNvPr id="4097" name="Text 1">
          <a:extLst>
            <a:ext uri="{FF2B5EF4-FFF2-40B4-BE49-F238E27FC236}">
              <a16:creationId xmlns:a16="http://schemas.microsoft.com/office/drawing/2014/main" id="{00000000-0008-0000-0300-000001100000}"/>
            </a:ext>
          </a:extLst>
        </xdr:cNvPr>
        <xdr:cNvSpPr txBox="1">
          <a:spLocks noChangeArrowheads="1"/>
        </xdr:cNvSpPr>
      </xdr:nvSpPr>
      <xdr:spPr bwMode="auto">
        <a:xfrm>
          <a:off x="85725" y="6772275"/>
          <a:ext cx="4476750" cy="7905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THE FOLLOWING BOXES IN COLUMN "D" BELOW MAY BE USED TO CALCULATE THE ADJUSTED BASE SALARY, AS INDICATED:</a:t>
          </a:r>
        </a:p>
        <a:p>
          <a:pPr algn="l" rtl="0">
            <a:defRPr sz="1000"/>
          </a:pPr>
          <a:r>
            <a:rPr lang="en-US" sz="1000" b="0" i="0" u="none" strike="noStrike" baseline="0">
              <a:solidFill>
                <a:srgbClr val="000000"/>
              </a:solidFill>
              <a:latin typeface="Arial"/>
              <a:cs typeface="Arial"/>
            </a:rPr>
            <a:t>(Use of these cells will affect all of the adjusted base salary column; if individual anniversary dates differ, the adjusted base salaries must be entered individually in Column "D" of the spreadsheet and explained in the budget justification)</a:t>
          </a:r>
        </a:p>
      </xdr:txBody>
    </xdr:sp>
    <xdr:clientData/>
  </xdr:twoCellAnchor>
  <xdr:twoCellAnchor>
    <xdr:from>
      <xdr:col>5</xdr:col>
      <xdr:colOff>28575</xdr:colOff>
      <xdr:row>47</xdr:row>
      <xdr:rowOff>104775</xdr:rowOff>
    </xdr:from>
    <xdr:to>
      <xdr:col>5</xdr:col>
      <xdr:colOff>295275</xdr:colOff>
      <xdr:row>47</xdr:row>
      <xdr:rowOff>104775</xdr:rowOff>
    </xdr:to>
    <xdr:sp macro="" textlink="">
      <xdr:nvSpPr>
        <xdr:cNvPr id="4116" name="Line 2">
          <a:extLst>
            <a:ext uri="{FF2B5EF4-FFF2-40B4-BE49-F238E27FC236}">
              <a16:creationId xmlns:a16="http://schemas.microsoft.com/office/drawing/2014/main" id="{00000000-0008-0000-0300-000014100000}"/>
            </a:ext>
          </a:extLst>
        </xdr:cNvPr>
        <xdr:cNvSpPr>
          <a:spLocks noChangeShapeType="1"/>
        </xdr:cNvSpPr>
      </xdr:nvSpPr>
      <xdr:spPr bwMode="auto">
        <a:xfrm flipH="1">
          <a:off x="4610100" y="8020050"/>
          <a:ext cx="266700" cy="0"/>
        </a:xfrm>
        <a:prstGeom prst="line">
          <a:avLst/>
        </a:prstGeom>
        <a:noFill/>
        <a:ln w="9525">
          <a:solidFill>
            <a:srgbClr val="000000"/>
          </a:solidFill>
          <a:round/>
          <a:headEnd/>
          <a:tailEnd type="triangle" w="med" len="med"/>
        </a:ln>
      </xdr:spPr>
    </xdr:sp>
    <xdr:clientData/>
  </xdr:twoCellAnchor>
  <xdr:twoCellAnchor>
    <xdr:from>
      <xdr:col>5</xdr:col>
      <xdr:colOff>95250</xdr:colOff>
      <xdr:row>50</xdr:row>
      <xdr:rowOff>95250</xdr:rowOff>
    </xdr:from>
    <xdr:to>
      <xdr:col>5</xdr:col>
      <xdr:colOff>361950</xdr:colOff>
      <xdr:row>50</xdr:row>
      <xdr:rowOff>95250</xdr:rowOff>
    </xdr:to>
    <xdr:sp macro="" textlink="">
      <xdr:nvSpPr>
        <xdr:cNvPr id="4117" name="Line 3">
          <a:extLst>
            <a:ext uri="{FF2B5EF4-FFF2-40B4-BE49-F238E27FC236}">
              <a16:creationId xmlns:a16="http://schemas.microsoft.com/office/drawing/2014/main" id="{00000000-0008-0000-0300-000015100000}"/>
            </a:ext>
          </a:extLst>
        </xdr:cNvPr>
        <xdr:cNvSpPr>
          <a:spLocks noChangeShapeType="1"/>
        </xdr:cNvSpPr>
      </xdr:nvSpPr>
      <xdr:spPr bwMode="auto">
        <a:xfrm flipH="1">
          <a:off x="4676775" y="8496300"/>
          <a:ext cx="266700" cy="0"/>
        </a:xfrm>
        <a:prstGeom prst="line">
          <a:avLst/>
        </a:prstGeom>
        <a:noFill/>
        <a:ln w="9525">
          <a:solidFill>
            <a:srgbClr val="000000"/>
          </a:solidFill>
          <a:round/>
          <a:headEnd/>
          <a:tailEnd type="triangle" w="med" len="med"/>
        </a:ln>
      </xdr:spPr>
    </xdr:sp>
    <xdr:clientData/>
  </xdr:twoCellAnchor>
  <xdr:twoCellAnchor>
    <xdr:from>
      <xdr:col>5</xdr:col>
      <xdr:colOff>485775</xdr:colOff>
      <xdr:row>50</xdr:row>
      <xdr:rowOff>47625</xdr:rowOff>
    </xdr:from>
    <xdr:to>
      <xdr:col>7</xdr:col>
      <xdr:colOff>762000</xdr:colOff>
      <xdr:row>51</xdr:row>
      <xdr:rowOff>95250</xdr:rowOff>
    </xdr:to>
    <xdr:sp macro="" textlink="">
      <xdr:nvSpPr>
        <xdr:cNvPr id="4100" name="Text Box 4">
          <a:extLst>
            <a:ext uri="{FF2B5EF4-FFF2-40B4-BE49-F238E27FC236}">
              <a16:creationId xmlns:a16="http://schemas.microsoft.com/office/drawing/2014/main" id="{00000000-0008-0000-0300-000004100000}"/>
            </a:ext>
          </a:extLst>
        </xdr:cNvPr>
        <xdr:cNvSpPr txBox="1">
          <a:spLocks noChangeArrowheads="1"/>
        </xdr:cNvSpPr>
      </xdr:nvSpPr>
      <xdr:spPr bwMode="auto">
        <a:xfrm>
          <a:off x="5067300" y="8448675"/>
          <a:ext cx="1647825" cy="2095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Insert annual increase date.</a:t>
          </a:r>
        </a:p>
      </xdr:txBody>
    </xdr:sp>
    <xdr:clientData/>
  </xdr:twoCellAnchor>
  <xdr:twoCellAnchor>
    <xdr:from>
      <xdr:col>5</xdr:col>
      <xdr:colOff>123825</xdr:colOff>
      <xdr:row>52</xdr:row>
      <xdr:rowOff>104775</xdr:rowOff>
    </xdr:from>
    <xdr:to>
      <xdr:col>5</xdr:col>
      <xdr:colOff>390525</xdr:colOff>
      <xdr:row>52</xdr:row>
      <xdr:rowOff>104775</xdr:rowOff>
    </xdr:to>
    <xdr:sp macro="" textlink="">
      <xdr:nvSpPr>
        <xdr:cNvPr id="4119" name="Line 5">
          <a:extLst>
            <a:ext uri="{FF2B5EF4-FFF2-40B4-BE49-F238E27FC236}">
              <a16:creationId xmlns:a16="http://schemas.microsoft.com/office/drawing/2014/main" id="{00000000-0008-0000-0300-000017100000}"/>
            </a:ext>
          </a:extLst>
        </xdr:cNvPr>
        <xdr:cNvSpPr>
          <a:spLocks noChangeShapeType="1"/>
        </xdr:cNvSpPr>
      </xdr:nvSpPr>
      <xdr:spPr bwMode="auto">
        <a:xfrm flipH="1">
          <a:off x="4705350" y="8829675"/>
          <a:ext cx="266700" cy="0"/>
        </a:xfrm>
        <a:prstGeom prst="line">
          <a:avLst/>
        </a:prstGeom>
        <a:noFill/>
        <a:ln w="9525">
          <a:solidFill>
            <a:srgbClr val="000000"/>
          </a:solidFill>
          <a:round/>
          <a:headEnd/>
          <a:tailEnd type="triangle" w="med" len="med"/>
        </a:ln>
      </xdr:spPr>
    </xdr:sp>
    <xdr:clientData/>
  </xdr:twoCellAnchor>
  <xdr:twoCellAnchor>
    <xdr:from>
      <xdr:col>5</xdr:col>
      <xdr:colOff>533400</xdr:colOff>
      <xdr:row>47</xdr:row>
      <xdr:rowOff>19050</xdr:rowOff>
    </xdr:from>
    <xdr:to>
      <xdr:col>11</xdr:col>
      <xdr:colOff>66675</xdr:colOff>
      <xdr:row>49</xdr:row>
      <xdr:rowOff>57150</xdr:rowOff>
    </xdr:to>
    <xdr:sp macro="" textlink="">
      <xdr:nvSpPr>
        <xdr:cNvPr id="4102" name="Text Box 6">
          <a:extLst>
            <a:ext uri="{FF2B5EF4-FFF2-40B4-BE49-F238E27FC236}">
              <a16:creationId xmlns:a16="http://schemas.microsoft.com/office/drawing/2014/main" id="{00000000-0008-0000-0300-000006100000}"/>
            </a:ext>
          </a:extLst>
        </xdr:cNvPr>
        <xdr:cNvSpPr txBox="1">
          <a:spLocks noChangeArrowheads="1"/>
        </xdr:cNvSpPr>
      </xdr:nvSpPr>
      <xdr:spPr bwMode="auto">
        <a:xfrm>
          <a:off x="5114925" y="7934325"/>
          <a:ext cx="3267075" cy="3619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Insert annual cost of living % and/or merit increases as applicable and explain the % in the budget justification.</a:t>
          </a:r>
        </a:p>
      </xdr:txBody>
    </xdr:sp>
    <xdr:clientData/>
  </xdr:twoCellAnchor>
  <xdr:twoCellAnchor>
    <xdr:from>
      <xdr:col>5</xdr:col>
      <xdr:colOff>523875</xdr:colOff>
      <xdr:row>52</xdr:row>
      <xdr:rowOff>47625</xdr:rowOff>
    </xdr:from>
    <xdr:to>
      <xdr:col>10</xdr:col>
      <xdr:colOff>104775</xdr:colOff>
      <xdr:row>53</xdr:row>
      <xdr:rowOff>104775</xdr:rowOff>
    </xdr:to>
    <xdr:sp macro="" textlink="">
      <xdr:nvSpPr>
        <xdr:cNvPr id="4103" name="Text Box 7">
          <a:extLst>
            <a:ext uri="{FF2B5EF4-FFF2-40B4-BE49-F238E27FC236}">
              <a16:creationId xmlns:a16="http://schemas.microsoft.com/office/drawing/2014/main" id="{00000000-0008-0000-0300-000007100000}"/>
            </a:ext>
          </a:extLst>
        </xdr:cNvPr>
        <xdr:cNvSpPr txBox="1">
          <a:spLocks noChangeArrowheads="1"/>
        </xdr:cNvSpPr>
      </xdr:nvSpPr>
      <xdr:spPr bwMode="auto">
        <a:xfrm>
          <a:off x="5105400" y="8772525"/>
          <a:ext cx="3200400" cy="2190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Insert number of months at the the new hourly rate.</a:t>
          </a:r>
        </a:p>
      </xdr:txBody>
    </xdr:sp>
    <xdr:clientData/>
  </xdr:twoCellAnchor>
  <xdr:twoCellAnchor>
    <xdr:from>
      <xdr:col>5</xdr:col>
      <xdr:colOff>57150</xdr:colOff>
      <xdr:row>45</xdr:row>
      <xdr:rowOff>57150</xdr:rowOff>
    </xdr:from>
    <xdr:to>
      <xdr:col>5</xdr:col>
      <xdr:colOff>285750</xdr:colOff>
      <xdr:row>46</xdr:row>
      <xdr:rowOff>28575</xdr:rowOff>
    </xdr:to>
    <xdr:sp macro="" textlink="">
      <xdr:nvSpPr>
        <xdr:cNvPr id="4122" name="Line 8">
          <a:extLst>
            <a:ext uri="{FF2B5EF4-FFF2-40B4-BE49-F238E27FC236}">
              <a16:creationId xmlns:a16="http://schemas.microsoft.com/office/drawing/2014/main" id="{00000000-0008-0000-0300-00001A100000}"/>
            </a:ext>
          </a:extLst>
        </xdr:cNvPr>
        <xdr:cNvSpPr>
          <a:spLocks noChangeShapeType="1"/>
        </xdr:cNvSpPr>
      </xdr:nvSpPr>
      <xdr:spPr bwMode="auto">
        <a:xfrm flipH="1">
          <a:off x="4638675" y="7648575"/>
          <a:ext cx="228600" cy="133350"/>
        </a:xfrm>
        <a:prstGeom prst="line">
          <a:avLst/>
        </a:prstGeom>
        <a:noFill/>
        <a:ln w="9525">
          <a:solidFill>
            <a:srgbClr val="000000"/>
          </a:solidFill>
          <a:round/>
          <a:headEnd/>
          <a:tailEnd type="triangle" w="med" len="med"/>
        </a:ln>
      </xdr:spPr>
    </xdr:sp>
    <xdr:clientData/>
  </xdr:twoCellAnchor>
  <xdr:twoCellAnchor>
    <xdr:from>
      <xdr:col>5</xdr:col>
      <xdr:colOff>428625</xdr:colOff>
      <xdr:row>44</xdr:row>
      <xdr:rowOff>57150</xdr:rowOff>
    </xdr:from>
    <xdr:to>
      <xdr:col>8</xdr:col>
      <xdr:colOff>123825</xdr:colOff>
      <xdr:row>45</xdr:row>
      <xdr:rowOff>47625</xdr:rowOff>
    </xdr:to>
    <xdr:sp macro="" textlink="">
      <xdr:nvSpPr>
        <xdr:cNvPr id="4105" name="Text Box 9">
          <a:extLst>
            <a:ext uri="{FF2B5EF4-FFF2-40B4-BE49-F238E27FC236}">
              <a16:creationId xmlns:a16="http://schemas.microsoft.com/office/drawing/2014/main" id="{00000000-0008-0000-0300-000009100000}"/>
            </a:ext>
          </a:extLst>
        </xdr:cNvPr>
        <xdr:cNvSpPr txBox="1">
          <a:spLocks noChangeArrowheads="1"/>
        </xdr:cNvSpPr>
      </xdr:nvSpPr>
      <xdr:spPr bwMode="auto">
        <a:xfrm>
          <a:off x="5010150" y="7486650"/>
          <a:ext cx="1847850" cy="1524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Insert your direct work year.</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38100</xdr:colOff>
      <xdr:row>16</xdr:row>
      <xdr:rowOff>0</xdr:rowOff>
    </xdr:from>
    <xdr:to>
      <xdr:col>2</xdr:col>
      <xdr:colOff>180975</xdr:colOff>
      <xdr:row>20</xdr:row>
      <xdr:rowOff>66675</xdr:rowOff>
    </xdr:to>
    <xdr:sp macro="" textlink="">
      <xdr:nvSpPr>
        <xdr:cNvPr id="6145" name="Text 1">
          <a:extLst>
            <a:ext uri="{FF2B5EF4-FFF2-40B4-BE49-F238E27FC236}">
              <a16:creationId xmlns:a16="http://schemas.microsoft.com/office/drawing/2014/main" id="{00000000-0008-0000-0400-000001180000}"/>
            </a:ext>
          </a:extLst>
        </xdr:cNvPr>
        <xdr:cNvSpPr txBox="1">
          <a:spLocks noChangeArrowheads="1"/>
        </xdr:cNvSpPr>
      </xdr:nvSpPr>
      <xdr:spPr bwMode="auto">
        <a:xfrm>
          <a:off x="276225" y="6781800"/>
          <a:ext cx="2057400" cy="7143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Please use current catalog, historical documentation, or vendor quotes.  Supporting documentation may be requested at a later date.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57150</xdr:colOff>
      <xdr:row>45</xdr:row>
      <xdr:rowOff>38100</xdr:rowOff>
    </xdr:from>
    <xdr:to>
      <xdr:col>7</xdr:col>
      <xdr:colOff>685800</xdr:colOff>
      <xdr:row>48</xdr:row>
      <xdr:rowOff>142875</xdr:rowOff>
    </xdr:to>
    <xdr:sp macro="" textlink="">
      <xdr:nvSpPr>
        <xdr:cNvPr id="7169" name="Text 1">
          <a:extLst>
            <a:ext uri="{FF2B5EF4-FFF2-40B4-BE49-F238E27FC236}">
              <a16:creationId xmlns:a16="http://schemas.microsoft.com/office/drawing/2014/main" id="{00000000-0008-0000-0500-0000011C0000}"/>
            </a:ext>
          </a:extLst>
        </xdr:cNvPr>
        <xdr:cNvSpPr txBox="1">
          <a:spLocks noChangeArrowheads="1"/>
        </xdr:cNvSpPr>
      </xdr:nvSpPr>
      <xdr:spPr bwMode="auto">
        <a:xfrm>
          <a:off x="57150" y="7486650"/>
          <a:ext cx="6477000" cy="5905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Please review the RFP for the recommended number of trips and destinations if applicable.  Please use the company or institutional travel policy unless current Government Per Diem rates are utilized.  Please use current vendor quotes for airfare and other travel costs.  Supporting documentation may be requested at a later date.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47625</xdr:colOff>
      <xdr:row>42</xdr:row>
      <xdr:rowOff>95250</xdr:rowOff>
    </xdr:from>
    <xdr:to>
      <xdr:col>7</xdr:col>
      <xdr:colOff>0</xdr:colOff>
      <xdr:row>46</xdr:row>
      <xdr:rowOff>38100</xdr:rowOff>
    </xdr:to>
    <xdr:sp macro="" textlink="">
      <xdr:nvSpPr>
        <xdr:cNvPr id="8193" name="Text 1">
          <a:extLst>
            <a:ext uri="{FF2B5EF4-FFF2-40B4-BE49-F238E27FC236}">
              <a16:creationId xmlns:a16="http://schemas.microsoft.com/office/drawing/2014/main" id="{00000000-0008-0000-0600-000001200000}"/>
            </a:ext>
          </a:extLst>
        </xdr:cNvPr>
        <xdr:cNvSpPr txBox="1">
          <a:spLocks noChangeArrowheads="1"/>
        </xdr:cNvSpPr>
      </xdr:nvSpPr>
      <xdr:spPr bwMode="auto">
        <a:xfrm>
          <a:off x="352425" y="7058025"/>
          <a:ext cx="4829175" cy="5905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All proposed equipment costs should include a justification and be based on current vendor quotes.  Supporting documentation may be requested at a later date.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51</xdr:row>
      <xdr:rowOff>9525</xdr:rowOff>
    </xdr:from>
    <xdr:to>
      <xdr:col>10</xdr:col>
      <xdr:colOff>314325</xdr:colOff>
      <xdr:row>54</xdr:row>
      <xdr:rowOff>28575</xdr:rowOff>
    </xdr:to>
    <xdr:sp macro="" textlink="">
      <xdr:nvSpPr>
        <xdr:cNvPr id="9217" name="Text 1">
          <a:extLst>
            <a:ext uri="{FF2B5EF4-FFF2-40B4-BE49-F238E27FC236}">
              <a16:creationId xmlns:a16="http://schemas.microsoft.com/office/drawing/2014/main" id="{00000000-0008-0000-0700-000001240000}"/>
            </a:ext>
          </a:extLst>
        </xdr:cNvPr>
        <xdr:cNvSpPr txBox="1">
          <a:spLocks noChangeArrowheads="1"/>
        </xdr:cNvSpPr>
      </xdr:nvSpPr>
      <xdr:spPr bwMode="auto">
        <a:xfrm>
          <a:off x="419100" y="8553450"/>
          <a:ext cx="6848475" cy="5048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Please provide a complete breakdown for each consultant with rates for the number </a:t>
          </a:r>
          <a:r>
            <a:rPr lang="en-US" sz="1000" b="0" i="0" u="sng" strike="noStrike" baseline="0">
              <a:solidFill>
                <a:srgbClr val="000000"/>
              </a:solidFill>
              <a:latin typeface="Arial"/>
              <a:cs typeface="Arial"/>
            </a:rPr>
            <a:t>hours </a:t>
          </a:r>
          <a:r>
            <a:rPr lang="en-US" sz="1000" b="1" i="0" u="sng" strike="noStrike" baseline="0">
              <a:solidFill>
                <a:srgbClr val="000000"/>
              </a:solidFill>
              <a:latin typeface="Arial"/>
              <a:cs typeface="Arial"/>
            </a:rPr>
            <a:t>or</a:t>
          </a:r>
          <a:r>
            <a:rPr lang="en-US" sz="1000" b="0" i="0" u="sng" strike="noStrike" baseline="0">
              <a:solidFill>
                <a:srgbClr val="000000"/>
              </a:solidFill>
              <a:latin typeface="Arial"/>
              <a:cs typeface="Arial"/>
            </a:rPr>
            <a:t> days </a:t>
          </a:r>
          <a:r>
            <a:rPr lang="en-US" sz="1000" b="0" i="0" u="none" strike="noStrike" baseline="0">
              <a:solidFill>
                <a:srgbClr val="000000"/>
              </a:solidFill>
              <a:latin typeface="Arial"/>
              <a:cs typeface="Arial"/>
            </a:rPr>
            <a:t>plus any proposed travel costs (including travel rates).  Please obtain a signed letter of commitment which shows the base rate for each consultant.  Supporting doucmentation may be requested at a later date.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40</xdr:row>
      <xdr:rowOff>0</xdr:rowOff>
    </xdr:from>
    <xdr:to>
      <xdr:col>2</xdr:col>
      <xdr:colOff>228600</xdr:colOff>
      <xdr:row>44</xdr:row>
      <xdr:rowOff>28575</xdr:rowOff>
    </xdr:to>
    <xdr:sp macro="" textlink="">
      <xdr:nvSpPr>
        <xdr:cNvPr id="10241" name="Text 1">
          <a:extLst>
            <a:ext uri="{FF2B5EF4-FFF2-40B4-BE49-F238E27FC236}">
              <a16:creationId xmlns:a16="http://schemas.microsoft.com/office/drawing/2014/main" id="{00000000-0008-0000-0800-000001280000}"/>
            </a:ext>
          </a:extLst>
        </xdr:cNvPr>
        <xdr:cNvSpPr txBox="1">
          <a:spLocks noChangeArrowheads="1"/>
        </xdr:cNvSpPr>
      </xdr:nvSpPr>
      <xdr:spPr bwMode="auto">
        <a:xfrm>
          <a:off x="361950" y="6610350"/>
          <a:ext cx="2143125" cy="6762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Please use current catalog prices, or vendor quotes.  Supporting documentation may be requested at a later 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tabSelected="1" workbookViewId="0"/>
  </sheetViews>
  <sheetFormatPr defaultRowHeight="12.5"/>
  <sheetData>
    <row r="1" spans="1:1">
      <c r="A1" t="s">
        <v>0</v>
      </c>
    </row>
  </sheetData>
  <phoneticPr fontId="0" type="noConversion"/>
  <pageMargins left="0.75" right="0.75" top="1" bottom="1" header="0.5" footer="0.5"/>
  <pageSetup scale="80" orientation="landscape" horizontalDpi="4294967292" verticalDpi="300" r:id="rId1"/>
  <headerFooter alignWithMargins="0">
    <oddHeader>&amp;A</oddHeader>
    <oddFooter>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DF143"/>
  <sheetViews>
    <sheetView workbookViewId="0"/>
  </sheetViews>
  <sheetFormatPr defaultRowHeight="12.5"/>
  <cols>
    <col min="1" max="1" width="3.54296875" customWidth="1"/>
    <col min="2" max="2" width="28.6328125" customWidth="1"/>
    <col min="3" max="3" width="11" customWidth="1"/>
    <col min="5" max="5" width="10.54296875" customWidth="1"/>
    <col min="6" max="6" width="10.6328125" customWidth="1"/>
    <col min="8" max="8" width="9.90625" customWidth="1"/>
    <col min="9" max="9" width="9.6328125" customWidth="1"/>
    <col min="11" max="11" width="9.6328125" customWidth="1"/>
    <col min="12" max="12" width="10.90625" customWidth="1"/>
    <col min="14" max="14" width="9.54296875" customWidth="1"/>
    <col min="15" max="15" width="10.36328125" customWidth="1"/>
    <col min="17" max="17" width="9.90625" customWidth="1"/>
    <col min="18" max="18" width="9.54296875" customWidth="1"/>
    <col min="20" max="20" width="10.54296875" customWidth="1"/>
    <col min="21" max="21" width="10.90625" customWidth="1"/>
    <col min="23" max="23" width="10" customWidth="1"/>
    <col min="24" max="24" width="11.36328125" customWidth="1"/>
  </cols>
  <sheetData>
    <row r="1" spans="1:24" ht="18" thickBot="1">
      <c r="A1" s="161" t="s">
        <v>94</v>
      </c>
      <c r="B1" s="51"/>
      <c r="C1" s="51"/>
      <c r="D1" s="51"/>
      <c r="E1" s="8"/>
      <c r="F1" s="8"/>
      <c r="G1" s="8"/>
    </row>
    <row r="2" spans="1:24" ht="18">
      <c r="A2" s="159" t="str">
        <f>SUMMARY!A2</f>
        <v>** Contractor's Name</v>
      </c>
    </row>
    <row r="3" spans="1:24" ht="14">
      <c r="A3" s="140" t="str">
        <f>SUMMARY!A3</f>
        <v>**  RFP No.</v>
      </c>
    </row>
    <row r="6" spans="1:24">
      <c r="C6" s="42"/>
      <c r="D6" s="44" t="s">
        <v>47</v>
      </c>
      <c r="E6" s="45"/>
      <c r="F6" s="42"/>
      <c r="G6" s="44" t="s">
        <v>48</v>
      </c>
      <c r="H6" s="45"/>
      <c r="I6" s="42"/>
      <c r="J6" s="44" t="s">
        <v>49</v>
      </c>
      <c r="K6" s="45"/>
      <c r="L6" s="42"/>
      <c r="M6" s="44" t="s">
        <v>50</v>
      </c>
      <c r="N6" s="45"/>
      <c r="O6" s="42"/>
      <c r="P6" s="44" t="s">
        <v>51</v>
      </c>
      <c r="Q6" s="45"/>
      <c r="R6" s="42"/>
      <c r="S6" s="44" t="s">
        <v>52</v>
      </c>
      <c r="T6" s="45"/>
      <c r="U6" s="42"/>
      <c r="V6" s="44" t="s">
        <v>53</v>
      </c>
      <c r="W6" s="45"/>
    </row>
    <row r="7" spans="1:24">
      <c r="C7" s="86" t="s">
        <v>54</v>
      </c>
      <c r="D7" s="83" t="s">
        <v>54</v>
      </c>
      <c r="E7" s="84"/>
      <c r="F7" s="86" t="s">
        <v>54</v>
      </c>
      <c r="G7" s="83" t="s">
        <v>54</v>
      </c>
      <c r="H7" s="84"/>
      <c r="I7" s="86" t="s">
        <v>54</v>
      </c>
      <c r="J7" s="83" t="s">
        <v>54</v>
      </c>
      <c r="K7" s="84"/>
      <c r="L7" s="86" t="s">
        <v>54</v>
      </c>
      <c r="M7" s="83" t="s">
        <v>54</v>
      </c>
      <c r="N7" s="84"/>
      <c r="O7" s="86" t="s">
        <v>54</v>
      </c>
      <c r="P7" s="83" t="s">
        <v>54</v>
      </c>
      <c r="Q7" s="84"/>
      <c r="R7" s="86" t="s">
        <v>54</v>
      </c>
      <c r="S7" s="83" t="s">
        <v>54</v>
      </c>
      <c r="T7" s="84"/>
      <c r="U7" s="86" t="s">
        <v>54</v>
      </c>
      <c r="V7" s="83" t="s">
        <v>54</v>
      </c>
      <c r="W7" s="84"/>
    </row>
    <row r="8" spans="1:24">
      <c r="A8" s="75"/>
      <c r="B8" s="47" t="s">
        <v>55</v>
      </c>
      <c r="C8" s="62" t="s">
        <v>56</v>
      </c>
      <c r="D8" s="47" t="s">
        <v>57</v>
      </c>
      <c r="E8" s="85" t="s">
        <v>58</v>
      </c>
      <c r="F8" s="62" t="s">
        <v>56</v>
      </c>
      <c r="G8" s="47" t="s">
        <v>57</v>
      </c>
      <c r="H8" s="85" t="s">
        <v>58</v>
      </c>
      <c r="I8" s="62" t="s">
        <v>56</v>
      </c>
      <c r="J8" s="47" t="s">
        <v>57</v>
      </c>
      <c r="K8" s="85" t="s">
        <v>58</v>
      </c>
      <c r="L8" s="62" t="s">
        <v>56</v>
      </c>
      <c r="M8" s="47" t="s">
        <v>57</v>
      </c>
      <c r="N8" s="85" t="s">
        <v>58</v>
      </c>
      <c r="O8" s="62" t="s">
        <v>56</v>
      </c>
      <c r="P8" s="47" t="s">
        <v>57</v>
      </c>
      <c r="Q8" s="85" t="s">
        <v>58</v>
      </c>
      <c r="R8" s="62" t="s">
        <v>56</v>
      </c>
      <c r="S8" s="47" t="s">
        <v>57</v>
      </c>
      <c r="T8" s="85" t="s">
        <v>58</v>
      </c>
      <c r="U8" s="62" t="s">
        <v>56</v>
      </c>
      <c r="V8" s="47" t="s">
        <v>57</v>
      </c>
      <c r="W8" s="85" t="s">
        <v>58</v>
      </c>
      <c r="X8" s="16" t="s">
        <v>9</v>
      </c>
    </row>
    <row r="9" spans="1:24">
      <c r="A9" s="4">
        <v>1</v>
      </c>
      <c r="C9" s="35">
        <v>0</v>
      </c>
      <c r="D9" s="55">
        <v>0</v>
      </c>
      <c r="E9" s="36">
        <f>ROUND((+D9*C9),2)</f>
        <v>0</v>
      </c>
      <c r="F9" s="35">
        <v>0</v>
      </c>
      <c r="G9" s="55">
        <v>0</v>
      </c>
      <c r="H9" s="36">
        <f>ROUND((+G9*F9),2)</f>
        <v>0</v>
      </c>
      <c r="I9" s="35">
        <v>0</v>
      </c>
      <c r="J9" s="55">
        <v>0</v>
      </c>
      <c r="K9" s="36">
        <f>ROUND((+J9*I9),2)</f>
        <v>0</v>
      </c>
      <c r="L9" s="35">
        <v>0</v>
      </c>
      <c r="M9" s="55">
        <v>0</v>
      </c>
      <c r="N9" s="36">
        <f>ROUND((+M9*L9),2)</f>
        <v>0</v>
      </c>
      <c r="O9" s="35">
        <v>0</v>
      </c>
      <c r="P9" s="55">
        <v>0</v>
      </c>
      <c r="Q9" s="36">
        <f>ROUND((+P9*O9),2)</f>
        <v>0</v>
      </c>
      <c r="R9" s="35">
        <v>0</v>
      </c>
      <c r="S9" s="55">
        <v>0</v>
      </c>
      <c r="T9" s="36">
        <f>ROUND((+S9*R9),2)</f>
        <v>0</v>
      </c>
      <c r="U9" s="35">
        <v>0</v>
      </c>
      <c r="V9" s="55">
        <v>0</v>
      </c>
      <c r="W9" s="36">
        <f>ROUND((+V9*U9),2)</f>
        <v>0</v>
      </c>
      <c r="X9" s="36">
        <f t="shared" ref="X9:X39" si="0">+W9+T9+Q9+N9+K9+H9+E9</f>
        <v>0</v>
      </c>
    </row>
    <row r="10" spans="1:24">
      <c r="A10" s="4">
        <v>2</v>
      </c>
      <c r="C10" s="124">
        <v>0</v>
      </c>
      <c r="D10" s="55">
        <v>0</v>
      </c>
      <c r="E10" s="126">
        <f t="shared" ref="E10:E25" si="1">ROUND((+D10*C10),2)</f>
        <v>0</v>
      </c>
      <c r="F10" s="124">
        <v>0</v>
      </c>
      <c r="G10" s="55">
        <v>0</v>
      </c>
      <c r="H10" s="126">
        <f t="shared" ref="H10:H25" si="2">ROUND((+G10*F10),2)</f>
        <v>0</v>
      </c>
      <c r="I10" s="124">
        <v>0</v>
      </c>
      <c r="J10" s="55">
        <v>0</v>
      </c>
      <c r="K10" s="126">
        <f t="shared" ref="K10:K25" si="3">ROUND((+J10*I10),2)</f>
        <v>0</v>
      </c>
      <c r="L10" s="124">
        <v>0</v>
      </c>
      <c r="M10" s="55">
        <v>0</v>
      </c>
      <c r="N10" s="126">
        <f t="shared" ref="N10:N25" si="4">ROUND((+M10*L10),2)</f>
        <v>0</v>
      </c>
      <c r="O10" s="124">
        <v>0</v>
      </c>
      <c r="P10" s="55">
        <v>0</v>
      </c>
      <c r="Q10" s="126">
        <f t="shared" ref="Q10:Q25" si="5">ROUND((+P10*O10),2)</f>
        <v>0</v>
      </c>
      <c r="R10" s="124">
        <v>0</v>
      </c>
      <c r="S10" s="55">
        <v>0</v>
      </c>
      <c r="T10" s="126">
        <f t="shared" ref="T10:T25" si="6">ROUND((+S10*R10),2)</f>
        <v>0</v>
      </c>
      <c r="U10" s="124">
        <v>0</v>
      </c>
      <c r="V10" s="55">
        <v>0</v>
      </c>
      <c r="W10" s="126">
        <f t="shared" ref="W10:W25" si="7">ROUND((+V10*U10),2)</f>
        <v>0</v>
      </c>
      <c r="X10" s="126">
        <f t="shared" si="0"/>
        <v>0</v>
      </c>
    </row>
    <row r="11" spans="1:24">
      <c r="A11" s="4">
        <v>3</v>
      </c>
      <c r="C11" s="124">
        <v>0</v>
      </c>
      <c r="D11" s="55">
        <v>0</v>
      </c>
      <c r="E11" s="126">
        <f t="shared" si="1"/>
        <v>0</v>
      </c>
      <c r="F11" s="124">
        <v>0</v>
      </c>
      <c r="G11" s="55">
        <v>0</v>
      </c>
      <c r="H11" s="126">
        <f t="shared" si="2"/>
        <v>0</v>
      </c>
      <c r="I11" s="124">
        <v>0</v>
      </c>
      <c r="J11" s="55">
        <v>0</v>
      </c>
      <c r="K11" s="126">
        <f t="shared" si="3"/>
        <v>0</v>
      </c>
      <c r="L11" s="124">
        <v>0</v>
      </c>
      <c r="M11" s="55">
        <v>0</v>
      </c>
      <c r="N11" s="126">
        <f t="shared" si="4"/>
        <v>0</v>
      </c>
      <c r="O11" s="124">
        <v>0</v>
      </c>
      <c r="P11" s="55">
        <v>0</v>
      </c>
      <c r="Q11" s="126">
        <f t="shared" si="5"/>
        <v>0</v>
      </c>
      <c r="R11" s="124">
        <v>0</v>
      </c>
      <c r="S11" s="55">
        <v>0</v>
      </c>
      <c r="T11" s="126">
        <f t="shared" si="6"/>
        <v>0</v>
      </c>
      <c r="U11" s="124">
        <v>0</v>
      </c>
      <c r="V11" s="55">
        <v>0</v>
      </c>
      <c r="W11" s="126">
        <f t="shared" si="7"/>
        <v>0</v>
      </c>
      <c r="X11" s="126">
        <f t="shared" si="0"/>
        <v>0</v>
      </c>
    </row>
    <row r="12" spans="1:24">
      <c r="A12" s="4">
        <v>4</v>
      </c>
      <c r="C12" s="124">
        <v>0</v>
      </c>
      <c r="D12" s="55">
        <v>0</v>
      </c>
      <c r="E12" s="126">
        <f t="shared" si="1"/>
        <v>0</v>
      </c>
      <c r="F12" s="124">
        <v>0</v>
      </c>
      <c r="G12" s="55">
        <v>0</v>
      </c>
      <c r="H12" s="126">
        <f t="shared" si="2"/>
        <v>0</v>
      </c>
      <c r="I12" s="124">
        <v>0</v>
      </c>
      <c r="J12" s="55">
        <v>0</v>
      </c>
      <c r="K12" s="126">
        <f t="shared" si="3"/>
        <v>0</v>
      </c>
      <c r="L12" s="124">
        <v>0</v>
      </c>
      <c r="M12" s="55">
        <v>0</v>
      </c>
      <c r="N12" s="126">
        <f t="shared" si="4"/>
        <v>0</v>
      </c>
      <c r="O12" s="124">
        <v>0</v>
      </c>
      <c r="P12" s="55">
        <v>0</v>
      </c>
      <c r="Q12" s="126">
        <f t="shared" si="5"/>
        <v>0</v>
      </c>
      <c r="R12" s="124">
        <v>0</v>
      </c>
      <c r="S12" s="55">
        <v>0</v>
      </c>
      <c r="T12" s="126">
        <f t="shared" si="6"/>
        <v>0</v>
      </c>
      <c r="U12" s="124">
        <v>0</v>
      </c>
      <c r="V12" s="55">
        <v>0</v>
      </c>
      <c r="W12" s="126">
        <f t="shared" si="7"/>
        <v>0</v>
      </c>
      <c r="X12" s="126">
        <f t="shared" si="0"/>
        <v>0</v>
      </c>
    </row>
    <row r="13" spans="1:24">
      <c r="A13" s="4">
        <v>5</v>
      </c>
      <c r="C13" s="124">
        <v>0</v>
      </c>
      <c r="D13" s="55">
        <v>0</v>
      </c>
      <c r="E13" s="126">
        <f t="shared" si="1"/>
        <v>0</v>
      </c>
      <c r="F13" s="124">
        <v>0</v>
      </c>
      <c r="G13" s="55">
        <v>0</v>
      </c>
      <c r="H13" s="126">
        <f t="shared" si="2"/>
        <v>0</v>
      </c>
      <c r="I13" s="124">
        <v>0</v>
      </c>
      <c r="J13" s="55">
        <v>0</v>
      </c>
      <c r="K13" s="126">
        <f t="shared" si="3"/>
        <v>0</v>
      </c>
      <c r="L13" s="124">
        <v>0</v>
      </c>
      <c r="M13" s="55">
        <v>0</v>
      </c>
      <c r="N13" s="126">
        <f t="shared" si="4"/>
        <v>0</v>
      </c>
      <c r="O13" s="124">
        <v>0</v>
      </c>
      <c r="P13" s="55">
        <v>0</v>
      </c>
      <c r="Q13" s="126">
        <f t="shared" si="5"/>
        <v>0</v>
      </c>
      <c r="R13" s="124">
        <v>0</v>
      </c>
      <c r="S13" s="55">
        <v>0</v>
      </c>
      <c r="T13" s="126">
        <f t="shared" si="6"/>
        <v>0</v>
      </c>
      <c r="U13" s="124">
        <v>0</v>
      </c>
      <c r="V13" s="55">
        <v>0</v>
      </c>
      <c r="W13" s="126">
        <f t="shared" si="7"/>
        <v>0</v>
      </c>
      <c r="X13" s="126">
        <f t="shared" si="0"/>
        <v>0</v>
      </c>
    </row>
    <row r="14" spans="1:24">
      <c r="A14" s="4">
        <v>6</v>
      </c>
      <c r="C14" s="124">
        <v>0</v>
      </c>
      <c r="D14" s="55">
        <v>0</v>
      </c>
      <c r="E14" s="126">
        <f t="shared" si="1"/>
        <v>0</v>
      </c>
      <c r="F14" s="124">
        <v>0</v>
      </c>
      <c r="G14" s="55">
        <v>0</v>
      </c>
      <c r="H14" s="126">
        <f t="shared" si="2"/>
        <v>0</v>
      </c>
      <c r="I14" s="124">
        <v>0</v>
      </c>
      <c r="J14" s="55">
        <v>0</v>
      </c>
      <c r="K14" s="126">
        <f t="shared" si="3"/>
        <v>0</v>
      </c>
      <c r="L14" s="124">
        <v>0</v>
      </c>
      <c r="M14" s="55">
        <v>0</v>
      </c>
      <c r="N14" s="126">
        <f t="shared" si="4"/>
        <v>0</v>
      </c>
      <c r="O14" s="124">
        <v>0</v>
      </c>
      <c r="P14" s="55">
        <v>0</v>
      </c>
      <c r="Q14" s="126">
        <f t="shared" si="5"/>
        <v>0</v>
      </c>
      <c r="R14" s="124">
        <v>0</v>
      </c>
      <c r="S14" s="55">
        <v>0</v>
      </c>
      <c r="T14" s="126">
        <f t="shared" si="6"/>
        <v>0</v>
      </c>
      <c r="U14" s="124">
        <v>0</v>
      </c>
      <c r="V14" s="55">
        <v>0</v>
      </c>
      <c r="W14" s="126">
        <f t="shared" si="7"/>
        <v>0</v>
      </c>
      <c r="X14" s="126">
        <f t="shared" si="0"/>
        <v>0</v>
      </c>
    </row>
    <row r="15" spans="1:24">
      <c r="A15" s="5">
        <v>7</v>
      </c>
      <c r="C15" s="124">
        <v>0</v>
      </c>
      <c r="D15" s="55">
        <v>0</v>
      </c>
      <c r="E15" s="126">
        <f t="shared" si="1"/>
        <v>0</v>
      </c>
      <c r="F15" s="124">
        <v>0</v>
      </c>
      <c r="G15" s="55">
        <v>0</v>
      </c>
      <c r="H15" s="126">
        <f t="shared" si="2"/>
        <v>0</v>
      </c>
      <c r="I15" s="124">
        <v>0</v>
      </c>
      <c r="J15" s="55">
        <v>0</v>
      </c>
      <c r="K15" s="126">
        <f t="shared" si="3"/>
        <v>0</v>
      </c>
      <c r="L15" s="124">
        <v>0</v>
      </c>
      <c r="M15" s="55">
        <v>0</v>
      </c>
      <c r="N15" s="126">
        <f t="shared" si="4"/>
        <v>0</v>
      </c>
      <c r="O15" s="124">
        <v>0</v>
      </c>
      <c r="P15" s="55">
        <v>0</v>
      </c>
      <c r="Q15" s="126">
        <f t="shared" si="5"/>
        <v>0</v>
      </c>
      <c r="R15" s="124">
        <v>0</v>
      </c>
      <c r="S15" s="55">
        <v>0</v>
      </c>
      <c r="T15" s="126">
        <f t="shared" si="6"/>
        <v>0</v>
      </c>
      <c r="U15" s="124">
        <v>0</v>
      </c>
      <c r="V15" s="55">
        <v>0</v>
      </c>
      <c r="W15" s="126">
        <f t="shared" si="7"/>
        <v>0</v>
      </c>
      <c r="X15" s="126">
        <f t="shared" si="0"/>
        <v>0</v>
      </c>
    </row>
    <row r="16" spans="1:24">
      <c r="A16" s="4">
        <v>8</v>
      </c>
      <c r="C16" s="124">
        <v>0</v>
      </c>
      <c r="D16" s="55">
        <v>0</v>
      </c>
      <c r="E16" s="126">
        <f t="shared" si="1"/>
        <v>0</v>
      </c>
      <c r="F16" s="124">
        <v>0</v>
      </c>
      <c r="G16" s="55">
        <v>0</v>
      </c>
      <c r="H16" s="126">
        <f t="shared" si="2"/>
        <v>0</v>
      </c>
      <c r="I16" s="124">
        <v>0</v>
      </c>
      <c r="J16" s="55">
        <v>0</v>
      </c>
      <c r="K16" s="126">
        <f t="shared" si="3"/>
        <v>0</v>
      </c>
      <c r="L16" s="124">
        <v>0</v>
      </c>
      <c r="M16" s="55">
        <v>0</v>
      </c>
      <c r="N16" s="126">
        <f t="shared" si="4"/>
        <v>0</v>
      </c>
      <c r="O16" s="124">
        <v>0</v>
      </c>
      <c r="P16" s="55">
        <v>0</v>
      </c>
      <c r="Q16" s="126">
        <f t="shared" si="5"/>
        <v>0</v>
      </c>
      <c r="R16" s="124">
        <v>0</v>
      </c>
      <c r="S16" s="55">
        <v>0</v>
      </c>
      <c r="T16" s="126">
        <f t="shared" si="6"/>
        <v>0</v>
      </c>
      <c r="U16" s="124">
        <v>0</v>
      </c>
      <c r="V16" s="55">
        <v>0</v>
      </c>
      <c r="W16" s="126">
        <f t="shared" si="7"/>
        <v>0</v>
      </c>
      <c r="X16" s="126">
        <f t="shared" si="0"/>
        <v>0</v>
      </c>
    </row>
    <row r="17" spans="1:110">
      <c r="A17" s="4">
        <v>9</v>
      </c>
      <c r="C17" s="124">
        <v>0</v>
      </c>
      <c r="D17" s="55">
        <v>0</v>
      </c>
      <c r="E17" s="126">
        <f t="shared" si="1"/>
        <v>0</v>
      </c>
      <c r="F17" s="124">
        <v>0</v>
      </c>
      <c r="G17" s="55">
        <v>0</v>
      </c>
      <c r="H17" s="126">
        <f t="shared" si="2"/>
        <v>0</v>
      </c>
      <c r="I17" s="124">
        <v>0</v>
      </c>
      <c r="J17" s="55">
        <v>0</v>
      </c>
      <c r="K17" s="126">
        <f t="shared" si="3"/>
        <v>0</v>
      </c>
      <c r="L17" s="124">
        <v>0</v>
      </c>
      <c r="M17" s="55">
        <v>0</v>
      </c>
      <c r="N17" s="126">
        <f t="shared" si="4"/>
        <v>0</v>
      </c>
      <c r="O17" s="124">
        <v>0</v>
      </c>
      <c r="P17" s="55">
        <v>0</v>
      </c>
      <c r="Q17" s="126">
        <f t="shared" si="5"/>
        <v>0</v>
      </c>
      <c r="R17" s="124">
        <v>0</v>
      </c>
      <c r="S17" s="55">
        <v>0</v>
      </c>
      <c r="T17" s="126">
        <f t="shared" si="6"/>
        <v>0</v>
      </c>
      <c r="U17" s="124">
        <v>0</v>
      </c>
      <c r="V17" s="55">
        <v>0</v>
      </c>
      <c r="W17" s="126">
        <f t="shared" si="7"/>
        <v>0</v>
      </c>
      <c r="X17" s="126">
        <f t="shared" si="0"/>
        <v>0</v>
      </c>
    </row>
    <row r="18" spans="1:110">
      <c r="A18" s="4">
        <v>10</v>
      </c>
      <c r="C18" s="124">
        <v>0</v>
      </c>
      <c r="D18" s="55">
        <v>0</v>
      </c>
      <c r="E18" s="126">
        <f t="shared" si="1"/>
        <v>0</v>
      </c>
      <c r="F18" s="124">
        <v>0</v>
      </c>
      <c r="G18" s="55">
        <v>0</v>
      </c>
      <c r="H18" s="126">
        <f t="shared" si="2"/>
        <v>0</v>
      </c>
      <c r="I18" s="124">
        <v>0</v>
      </c>
      <c r="J18" s="55">
        <v>0</v>
      </c>
      <c r="K18" s="126">
        <f t="shared" si="3"/>
        <v>0</v>
      </c>
      <c r="L18" s="124">
        <v>0</v>
      </c>
      <c r="M18" s="55">
        <v>0</v>
      </c>
      <c r="N18" s="126">
        <f t="shared" si="4"/>
        <v>0</v>
      </c>
      <c r="O18" s="124">
        <v>0</v>
      </c>
      <c r="P18" s="55">
        <v>0</v>
      </c>
      <c r="Q18" s="126">
        <f t="shared" si="5"/>
        <v>0</v>
      </c>
      <c r="R18" s="124">
        <v>0</v>
      </c>
      <c r="S18" s="55">
        <v>0</v>
      </c>
      <c r="T18" s="126">
        <f t="shared" si="6"/>
        <v>0</v>
      </c>
      <c r="U18" s="124">
        <v>0</v>
      </c>
      <c r="V18" s="55">
        <v>0</v>
      </c>
      <c r="W18" s="126">
        <f t="shared" si="7"/>
        <v>0</v>
      </c>
      <c r="X18" s="126">
        <f t="shared" si="0"/>
        <v>0</v>
      </c>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row>
    <row r="19" spans="1:110">
      <c r="A19" s="4">
        <v>11</v>
      </c>
      <c r="C19" s="124">
        <v>0</v>
      </c>
      <c r="D19" s="55">
        <v>0</v>
      </c>
      <c r="E19" s="126">
        <f t="shared" si="1"/>
        <v>0</v>
      </c>
      <c r="F19" s="124">
        <v>0</v>
      </c>
      <c r="G19" s="55">
        <v>0</v>
      </c>
      <c r="H19" s="126">
        <f t="shared" si="2"/>
        <v>0</v>
      </c>
      <c r="I19" s="124">
        <v>0</v>
      </c>
      <c r="J19" s="55">
        <v>0</v>
      </c>
      <c r="K19" s="126">
        <f t="shared" si="3"/>
        <v>0</v>
      </c>
      <c r="L19" s="124">
        <v>0</v>
      </c>
      <c r="M19" s="55">
        <v>0</v>
      </c>
      <c r="N19" s="126">
        <f t="shared" si="4"/>
        <v>0</v>
      </c>
      <c r="O19" s="124">
        <v>0</v>
      </c>
      <c r="P19" s="55">
        <v>0</v>
      </c>
      <c r="Q19" s="126">
        <f t="shared" si="5"/>
        <v>0</v>
      </c>
      <c r="R19" s="124">
        <v>0</v>
      </c>
      <c r="S19" s="55">
        <v>0</v>
      </c>
      <c r="T19" s="126">
        <f t="shared" si="6"/>
        <v>0</v>
      </c>
      <c r="U19" s="124">
        <v>0</v>
      </c>
      <c r="V19" s="55">
        <v>0</v>
      </c>
      <c r="W19" s="126">
        <f t="shared" si="7"/>
        <v>0</v>
      </c>
      <c r="X19" s="126">
        <f t="shared" si="0"/>
        <v>0</v>
      </c>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row>
    <row r="20" spans="1:110">
      <c r="A20" s="4">
        <v>12</v>
      </c>
      <c r="C20" s="124">
        <v>0</v>
      </c>
      <c r="D20" s="55">
        <v>0</v>
      </c>
      <c r="E20" s="126">
        <f t="shared" si="1"/>
        <v>0</v>
      </c>
      <c r="F20" s="124">
        <v>0</v>
      </c>
      <c r="G20" s="55">
        <v>0</v>
      </c>
      <c r="H20" s="126">
        <f t="shared" si="2"/>
        <v>0</v>
      </c>
      <c r="I20" s="124">
        <v>0</v>
      </c>
      <c r="J20" s="55">
        <v>0</v>
      </c>
      <c r="K20" s="126">
        <f t="shared" si="3"/>
        <v>0</v>
      </c>
      <c r="L20" s="124">
        <v>0</v>
      </c>
      <c r="M20" s="55">
        <v>0</v>
      </c>
      <c r="N20" s="126">
        <f t="shared" si="4"/>
        <v>0</v>
      </c>
      <c r="O20" s="124">
        <v>0</v>
      </c>
      <c r="P20" s="55">
        <v>0</v>
      </c>
      <c r="Q20" s="126">
        <f t="shared" si="5"/>
        <v>0</v>
      </c>
      <c r="R20" s="124">
        <v>0</v>
      </c>
      <c r="S20" s="55">
        <v>0</v>
      </c>
      <c r="T20" s="126">
        <f t="shared" si="6"/>
        <v>0</v>
      </c>
      <c r="U20" s="124">
        <v>0</v>
      </c>
      <c r="V20" s="55">
        <v>0</v>
      </c>
      <c r="W20" s="126">
        <f t="shared" si="7"/>
        <v>0</v>
      </c>
      <c r="X20" s="126">
        <f t="shared" si="0"/>
        <v>0</v>
      </c>
    </row>
    <row r="21" spans="1:110">
      <c r="A21" s="4">
        <v>13</v>
      </c>
      <c r="C21" s="124">
        <v>0</v>
      </c>
      <c r="D21" s="55">
        <v>0</v>
      </c>
      <c r="E21" s="126">
        <f t="shared" si="1"/>
        <v>0</v>
      </c>
      <c r="F21" s="124">
        <v>0</v>
      </c>
      <c r="G21" s="55">
        <v>0</v>
      </c>
      <c r="H21" s="126">
        <f t="shared" si="2"/>
        <v>0</v>
      </c>
      <c r="I21" s="124">
        <v>0</v>
      </c>
      <c r="J21" s="55">
        <v>0</v>
      </c>
      <c r="K21" s="126">
        <f t="shared" si="3"/>
        <v>0</v>
      </c>
      <c r="L21" s="124">
        <v>0</v>
      </c>
      <c r="M21" s="55">
        <v>0</v>
      </c>
      <c r="N21" s="126">
        <f t="shared" si="4"/>
        <v>0</v>
      </c>
      <c r="O21" s="124">
        <v>0</v>
      </c>
      <c r="P21" s="55">
        <v>0</v>
      </c>
      <c r="Q21" s="126">
        <f t="shared" si="5"/>
        <v>0</v>
      </c>
      <c r="R21" s="124">
        <v>0</v>
      </c>
      <c r="S21" s="55">
        <v>0</v>
      </c>
      <c r="T21" s="126">
        <f t="shared" si="6"/>
        <v>0</v>
      </c>
      <c r="U21" s="124">
        <v>0</v>
      </c>
      <c r="V21" s="55">
        <v>0</v>
      </c>
      <c r="W21" s="126">
        <f t="shared" si="7"/>
        <v>0</v>
      </c>
      <c r="X21" s="126">
        <f t="shared" si="0"/>
        <v>0</v>
      </c>
    </row>
    <row r="22" spans="1:110">
      <c r="A22" s="5">
        <v>14</v>
      </c>
      <c r="C22" s="124">
        <v>0</v>
      </c>
      <c r="D22" s="55">
        <v>0</v>
      </c>
      <c r="E22" s="126">
        <f t="shared" si="1"/>
        <v>0</v>
      </c>
      <c r="F22" s="124">
        <v>0</v>
      </c>
      <c r="G22" s="55">
        <v>0</v>
      </c>
      <c r="H22" s="126">
        <f t="shared" si="2"/>
        <v>0</v>
      </c>
      <c r="I22" s="124">
        <v>0</v>
      </c>
      <c r="J22" s="55">
        <v>0</v>
      </c>
      <c r="K22" s="126">
        <f t="shared" si="3"/>
        <v>0</v>
      </c>
      <c r="L22" s="124">
        <v>0</v>
      </c>
      <c r="M22" s="55">
        <v>0</v>
      </c>
      <c r="N22" s="126">
        <f t="shared" si="4"/>
        <v>0</v>
      </c>
      <c r="O22" s="124">
        <v>0</v>
      </c>
      <c r="P22" s="55">
        <v>0</v>
      </c>
      <c r="Q22" s="126">
        <f t="shared" si="5"/>
        <v>0</v>
      </c>
      <c r="R22" s="124">
        <v>0</v>
      </c>
      <c r="S22" s="55">
        <v>0</v>
      </c>
      <c r="T22" s="126">
        <f t="shared" si="6"/>
        <v>0</v>
      </c>
      <c r="U22" s="124">
        <v>0</v>
      </c>
      <c r="V22" s="55">
        <v>0</v>
      </c>
      <c r="W22" s="126">
        <f t="shared" si="7"/>
        <v>0</v>
      </c>
      <c r="X22" s="126">
        <f t="shared" si="0"/>
        <v>0</v>
      </c>
    </row>
    <row r="23" spans="1:110">
      <c r="A23" s="5">
        <v>15</v>
      </c>
      <c r="C23" s="124">
        <v>0</v>
      </c>
      <c r="D23" s="55">
        <v>0</v>
      </c>
      <c r="E23" s="126">
        <f t="shared" si="1"/>
        <v>0</v>
      </c>
      <c r="F23" s="124">
        <v>0</v>
      </c>
      <c r="G23" s="55">
        <v>0</v>
      </c>
      <c r="H23" s="126">
        <f t="shared" si="2"/>
        <v>0</v>
      </c>
      <c r="I23" s="124">
        <v>0</v>
      </c>
      <c r="J23" s="55">
        <v>0</v>
      </c>
      <c r="K23" s="126">
        <f t="shared" si="3"/>
        <v>0</v>
      </c>
      <c r="L23" s="124">
        <v>0</v>
      </c>
      <c r="M23" s="55">
        <v>0</v>
      </c>
      <c r="N23" s="126">
        <f t="shared" si="4"/>
        <v>0</v>
      </c>
      <c r="O23" s="124">
        <v>0</v>
      </c>
      <c r="P23" s="55">
        <v>0</v>
      </c>
      <c r="Q23" s="126">
        <f t="shared" si="5"/>
        <v>0</v>
      </c>
      <c r="R23" s="124">
        <v>0</v>
      </c>
      <c r="S23" s="55">
        <v>0</v>
      </c>
      <c r="T23" s="126">
        <f t="shared" si="6"/>
        <v>0</v>
      </c>
      <c r="U23" s="124">
        <v>0</v>
      </c>
      <c r="V23" s="55">
        <v>0</v>
      </c>
      <c r="W23" s="126">
        <f t="shared" si="7"/>
        <v>0</v>
      </c>
      <c r="X23" s="126">
        <f t="shared" si="0"/>
        <v>0</v>
      </c>
    </row>
    <row r="24" spans="1:110">
      <c r="A24" s="4">
        <v>16</v>
      </c>
      <c r="C24" s="124">
        <v>0</v>
      </c>
      <c r="D24" s="55">
        <v>0</v>
      </c>
      <c r="E24" s="126">
        <f t="shared" si="1"/>
        <v>0</v>
      </c>
      <c r="F24" s="124">
        <v>0</v>
      </c>
      <c r="G24" s="55">
        <v>0</v>
      </c>
      <c r="H24" s="126">
        <f t="shared" si="2"/>
        <v>0</v>
      </c>
      <c r="I24" s="124">
        <v>0</v>
      </c>
      <c r="J24" s="55">
        <v>0</v>
      </c>
      <c r="K24" s="126">
        <f t="shared" si="3"/>
        <v>0</v>
      </c>
      <c r="L24" s="124">
        <v>0</v>
      </c>
      <c r="M24" s="55">
        <v>0</v>
      </c>
      <c r="N24" s="126">
        <f t="shared" si="4"/>
        <v>0</v>
      </c>
      <c r="O24" s="124">
        <v>0</v>
      </c>
      <c r="P24" s="55">
        <v>0</v>
      </c>
      <c r="Q24" s="126">
        <f t="shared" si="5"/>
        <v>0</v>
      </c>
      <c r="R24" s="124">
        <v>0</v>
      </c>
      <c r="S24" s="55">
        <v>0</v>
      </c>
      <c r="T24" s="126">
        <f t="shared" si="6"/>
        <v>0</v>
      </c>
      <c r="U24" s="124">
        <v>0</v>
      </c>
      <c r="V24" s="55">
        <v>0</v>
      </c>
      <c r="W24" s="126">
        <f t="shared" si="7"/>
        <v>0</v>
      </c>
      <c r="X24" s="126">
        <f t="shared" si="0"/>
        <v>0</v>
      </c>
    </row>
    <row r="25" spans="1:110">
      <c r="A25" s="4">
        <v>17</v>
      </c>
      <c r="C25" s="124">
        <v>0</v>
      </c>
      <c r="D25" s="55">
        <v>0</v>
      </c>
      <c r="E25" s="126">
        <f t="shared" si="1"/>
        <v>0</v>
      </c>
      <c r="F25" s="124">
        <v>0</v>
      </c>
      <c r="G25" s="38">
        <v>0</v>
      </c>
      <c r="H25" s="126">
        <f t="shared" si="2"/>
        <v>0</v>
      </c>
      <c r="I25" s="124">
        <v>0</v>
      </c>
      <c r="J25" s="55">
        <v>0</v>
      </c>
      <c r="K25" s="126">
        <f t="shared" si="3"/>
        <v>0</v>
      </c>
      <c r="L25" s="124">
        <v>0</v>
      </c>
      <c r="M25" s="55">
        <v>0</v>
      </c>
      <c r="N25" s="126">
        <f t="shared" si="4"/>
        <v>0</v>
      </c>
      <c r="O25" s="124">
        <v>0</v>
      </c>
      <c r="P25" s="55">
        <v>0</v>
      </c>
      <c r="Q25" s="126">
        <f t="shared" si="5"/>
        <v>0</v>
      </c>
      <c r="R25" s="124">
        <v>0</v>
      </c>
      <c r="S25" s="55">
        <v>0</v>
      </c>
      <c r="T25" s="126">
        <f t="shared" si="6"/>
        <v>0</v>
      </c>
      <c r="U25" s="124">
        <v>0</v>
      </c>
      <c r="V25" s="55">
        <v>0</v>
      </c>
      <c r="W25" s="126">
        <f t="shared" si="7"/>
        <v>0</v>
      </c>
      <c r="X25" s="126">
        <f t="shared" si="0"/>
        <v>0</v>
      </c>
    </row>
    <row r="26" spans="1:110">
      <c r="A26" s="5">
        <v>18</v>
      </c>
      <c r="C26" s="124">
        <v>0</v>
      </c>
      <c r="D26" s="55">
        <v>0</v>
      </c>
      <c r="E26" s="126">
        <f t="shared" ref="E26:E38" si="8">ROUND((+D26*C26),2)</f>
        <v>0</v>
      </c>
      <c r="F26" s="124">
        <v>0</v>
      </c>
      <c r="G26" s="55">
        <v>0</v>
      </c>
      <c r="H26" s="126">
        <f t="shared" ref="H26:H38" si="9">ROUND((+G26*F26),2)</f>
        <v>0</v>
      </c>
      <c r="I26" s="124">
        <v>0</v>
      </c>
      <c r="J26" s="55">
        <v>0</v>
      </c>
      <c r="K26" s="126">
        <f t="shared" ref="K26:K38" si="10">ROUND((+J26*I26),2)</f>
        <v>0</v>
      </c>
      <c r="L26" s="124">
        <v>0</v>
      </c>
      <c r="M26" s="55">
        <v>0</v>
      </c>
      <c r="N26" s="126">
        <f t="shared" ref="N26:N38" si="11">ROUND((+M26*L26),2)</f>
        <v>0</v>
      </c>
      <c r="O26" s="124">
        <v>0</v>
      </c>
      <c r="P26" s="55">
        <v>0</v>
      </c>
      <c r="Q26" s="126">
        <f t="shared" ref="Q26:Q38" si="12">ROUND((+P26*O26),2)</f>
        <v>0</v>
      </c>
      <c r="R26" s="124">
        <v>0</v>
      </c>
      <c r="S26" s="55">
        <v>0</v>
      </c>
      <c r="T26" s="126">
        <f t="shared" ref="T26:T38" si="13">ROUND((+S26*R26),2)</f>
        <v>0</v>
      </c>
      <c r="U26" s="124">
        <v>0</v>
      </c>
      <c r="V26" s="55">
        <v>0</v>
      </c>
      <c r="W26" s="126">
        <f t="shared" ref="W26:W38" si="14">ROUND((+V26*U26),2)</f>
        <v>0</v>
      </c>
      <c r="X26" s="126">
        <f t="shared" si="0"/>
        <v>0</v>
      </c>
    </row>
    <row r="27" spans="1:110">
      <c r="A27" s="5">
        <v>19</v>
      </c>
      <c r="C27" s="124">
        <v>0</v>
      </c>
      <c r="D27" s="55">
        <v>0</v>
      </c>
      <c r="E27" s="126">
        <f t="shared" si="8"/>
        <v>0</v>
      </c>
      <c r="F27" s="124">
        <v>0</v>
      </c>
      <c r="G27" s="55">
        <v>0</v>
      </c>
      <c r="H27" s="126">
        <f t="shared" si="9"/>
        <v>0</v>
      </c>
      <c r="I27" s="124">
        <v>0</v>
      </c>
      <c r="J27" s="55">
        <v>0</v>
      </c>
      <c r="K27" s="126">
        <f t="shared" si="10"/>
        <v>0</v>
      </c>
      <c r="L27" s="124">
        <v>0</v>
      </c>
      <c r="M27" s="55">
        <v>0</v>
      </c>
      <c r="N27" s="126">
        <f t="shared" si="11"/>
        <v>0</v>
      </c>
      <c r="O27" s="124">
        <v>0</v>
      </c>
      <c r="P27" s="55">
        <v>0</v>
      </c>
      <c r="Q27" s="126">
        <f t="shared" si="12"/>
        <v>0</v>
      </c>
      <c r="R27" s="124">
        <v>0</v>
      </c>
      <c r="S27" s="55">
        <v>0</v>
      </c>
      <c r="T27" s="126">
        <f t="shared" si="13"/>
        <v>0</v>
      </c>
      <c r="U27" s="124">
        <v>0</v>
      </c>
      <c r="V27" s="55">
        <v>0</v>
      </c>
      <c r="W27" s="126">
        <f t="shared" si="14"/>
        <v>0</v>
      </c>
      <c r="X27" s="126">
        <f t="shared" si="0"/>
        <v>0</v>
      </c>
    </row>
    <row r="28" spans="1:110">
      <c r="A28" s="5">
        <v>20</v>
      </c>
      <c r="C28" s="124">
        <v>0</v>
      </c>
      <c r="D28" s="55">
        <v>0</v>
      </c>
      <c r="E28" s="126">
        <f t="shared" si="8"/>
        <v>0</v>
      </c>
      <c r="F28" s="124">
        <v>0</v>
      </c>
      <c r="G28" s="55">
        <v>0</v>
      </c>
      <c r="H28" s="126">
        <f t="shared" si="9"/>
        <v>0</v>
      </c>
      <c r="I28" s="124">
        <v>0</v>
      </c>
      <c r="J28" s="55">
        <v>0</v>
      </c>
      <c r="K28" s="126">
        <f t="shared" si="10"/>
        <v>0</v>
      </c>
      <c r="L28" s="124">
        <v>0</v>
      </c>
      <c r="M28" s="55">
        <v>0</v>
      </c>
      <c r="N28" s="126">
        <f t="shared" si="11"/>
        <v>0</v>
      </c>
      <c r="O28" s="124">
        <v>0</v>
      </c>
      <c r="P28" s="55">
        <v>0</v>
      </c>
      <c r="Q28" s="126">
        <f t="shared" si="12"/>
        <v>0</v>
      </c>
      <c r="R28" s="124">
        <v>0</v>
      </c>
      <c r="S28" s="55">
        <v>0</v>
      </c>
      <c r="T28" s="126">
        <f t="shared" si="13"/>
        <v>0</v>
      </c>
      <c r="U28" s="124">
        <v>0</v>
      </c>
      <c r="V28" s="55">
        <v>0</v>
      </c>
      <c r="W28" s="126">
        <f t="shared" si="14"/>
        <v>0</v>
      </c>
      <c r="X28" s="126">
        <f t="shared" si="0"/>
        <v>0</v>
      </c>
    </row>
    <row r="29" spans="1:110">
      <c r="A29" s="5">
        <v>21</v>
      </c>
      <c r="C29" s="124">
        <v>0</v>
      </c>
      <c r="D29" s="55">
        <v>0</v>
      </c>
      <c r="E29" s="126">
        <f t="shared" si="8"/>
        <v>0</v>
      </c>
      <c r="F29" s="124">
        <v>0</v>
      </c>
      <c r="G29" s="55">
        <v>0</v>
      </c>
      <c r="H29" s="126">
        <f t="shared" si="9"/>
        <v>0</v>
      </c>
      <c r="I29" s="124">
        <v>0</v>
      </c>
      <c r="J29" s="55">
        <v>0</v>
      </c>
      <c r="K29" s="126">
        <f t="shared" si="10"/>
        <v>0</v>
      </c>
      <c r="L29" s="124">
        <v>0</v>
      </c>
      <c r="M29" s="55">
        <v>0</v>
      </c>
      <c r="N29" s="126">
        <f t="shared" si="11"/>
        <v>0</v>
      </c>
      <c r="O29" s="124">
        <v>0</v>
      </c>
      <c r="P29" s="55">
        <v>0</v>
      </c>
      <c r="Q29" s="126">
        <f t="shared" si="12"/>
        <v>0</v>
      </c>
      <c r="R29" s="124">
        <v>0</v>
      </c>
      <c r="S29" s="55">
        <v>0</v>
      </c>
      <c r="T29" s="126">
        <f t="shared" si="13"/>
        <v>0</v>
      </c>
      <c r="U29" s="124">
        <v>0</v>
      </c>
      <c r="V29" s="55">
        <v>0</v>
      </c>
      <c r="W29" s="126">
        <f t="shared" si="14"/>
        <v>0</v>
      </c>
      <c r="X29" s="126">
        <f t="shared" si="0"/>
        <v>0</v>
      </c>
    </row>
    <row r="30" spans="1:110">
      <c r="A30" s="5">
        <v>22</v>
      </c>
      <c r="C30" s="124">
        <v>0</v>
      </c>
      <c r="D30" s="55">
        <v>0</v>
      </c>
      <c r="E30" s="126">
        <f t="shared" si="8"/>
        <v>0</v>
      </c>
      <c r="F30" s="124">
        <v>0</v>
      </c>
      <c r="G30" s="55">
        <v>0</v>
      </c>
      <c r="H30" s="126">
        <f t="shared" si="9"/>
        <v>0</v>
      </c>
      <c r="I30" s="124">
        <v>0</v>
      </c>
      <c r="J30" s="55">
        <v>0</v>
      </c>
      <c r="K30" s="126">
        <f t="shared" si="10"/>
        <v>0</v>
      </c>
      <c r="L30" s="124">
        <v>0</v>
      </c>
      <c r="M30" s="55">
        <v>0</v>
      </c>
      <c r="N30" s="126">
        <f t="shared" si="11"/>
        <v>0</v>
      </c>
      <c r="O30" s="124">
        <v>0</v>
      </c>
      <c r="P30" s="55">
        <v>0</v>
      </c>
      <c r="Q30" s="126">
        <f t="shared" si="12"/>
        <v>0</v>
      </c>
      <c r="R30" s="124">
        <v>0</v>
      </c>
      <c r="S30" s="55">
        <v>0</v>
      </c>
      <c r="T30" s="126">
        <f t="shared" si="13"/>
        <v>0</v>
      </c>
      <c r="U30" s="124">
        <v>0</v>
      </c>
      <c r="V30" s="55">
        <v>0</v>
      </c>
      <c r="W30" s="126">
        <f t="shared" si="14"/>
        <v>0</v>
      </c>
      <c r="X30" s="126">
        <f t="shared" si="0"/>
        <v>0</v>
      </c>
    </row>
    <row r="31" spans="1:110">
      <c r="A31" s="5">
        <v>23</v>
      </c>
      <c r="C31" s="124">
        <v>0</v>
      </c>
      <c r="D31" s="55">
        <v>0</v>
      </c>
      <c r="E31" s="126">
        <f t="shared" si="8"/>
        <v>0</v>
      </c>
      <c r="F31" s="124">
        <v>0</v>
      </c>
      <c r="G31" s="55">
        <v>0</v>
      </c>
      <c r="H31" s="126">
        <f t="shared" si="9"/>
        <v>0</v>
      </c>
      <c r="I31" s="124">
        <v>0</v>
      </c>
      <c r="J31" s="55">
        <v>0</v>
      </c>
      <c r="K31" s="126">
        <f t="shared" si="10"/>
        <v>0</v>
      </c>
      <c r="L31" s="124">
        <v>0</v>
      </c>
      <c r="M31" s="55">
        <v>0</v>
      </c>
      <c r="N31" s="126">
        <f t="shared" si="11"/>
        <v>0</v>
      </c>
      <c r="O31" s="124">
        <v>0</v>
      </c>
      <c r="P31" s="55">
        <v>0</v>
      </c>
      <c r="Q31" s="126">
        <f t="shared" si="12"/>
        <v>0</v>
      </c>
      <c r="R31" s="124">
        <v>0</v>
      </c>
      <c r="S31" s="55">
        <v>0</v>
      </c>
      <c r="T31" s="126">
        <f t="shared" si="13"/>
        <v>0</v>
      </c>
      <c r="U31" s="124">
        <v>0</v>
      </c>
      <c r="V31" s="55">
        <v>0</v>
      </c>
      <c r="W31" s="126">
        <f t="shared" si="14"/>
        <v>0</v>
      </c>
      <c r="X31" s="126">
        <f t="shared" si="0"/>
        <v>0</v>
      </c>
    </row>
    <row r="32" spans="1:110">
      <c r="A32" s="5">
        <v>24</v>
      </c>
      <c r="C32" s="124">
        <v>0</v>
      </c>
      <c r="D32" s="55">
        <v>0</v>
      </c>
      <c r="E32" s="126">
        <f t="shared" si="8"/>
        <v>0</v>
      </c>
      <c r="F32" s="124">
        <v>0</v>
      </c>
      <c r="G32" s="55">
        <v>0</v>
      </c>
      <c r="H32" s="126">
        <f t="shared" si="9"/>
        <v>0</v>
      </c>
      <c r="I32" s="124">
        <v>0</v>
      </c>
      <c r="J32" s="55">
        <v>0</v>
      </c>
      <c r="K32" s="126">
        <f t="shared" si="10"/>
        <v>0</v>
      </c>
      <c r="L32" s="124">
        <v>0</v>
      </c>
      <c r="M32" s="55">
        <v>0</v>
      </c>
      <c r="N32" s="126">
        <f t="shared" si="11"/>
        <v>0</v>
      </c>
      <c r="O32" s="124">
        <v>0</v>
      </c>
      <c r="P32" s="55">
        <v>0</v>
      </c>
      <c r="Q32" s="126">
        <f t="shared" si="12"/>
        <v>0</v>
      </c>
      <c r="R32" s="124">
        <v>0</v>
      </c>
      <c r="S32" s="55">
        <v>0</v>
      </c>
      <c r="T32" s="126">
        <f t="shared" si="13"/>
        <v>0</v>
      </c>
      <c r="U32" s="124">
        <v>0</v>
      </c>
      <c r="V32" s="55">
        <v>0</v>
      </c>
      <c r="W32" s="126">
        <f t="shared" si="14"/>
        <v>0</v>
      </c>
      <c r="X32" s="126">
        <f t="shared" si="0"/>
        <v>0</v>
      </c>
    </row>
    <row r="33" spans="1:24">
      <c r="A33" s="5">
        <v>25</v>
      </c>
      <c r="C33" s="124">
        <v>0</v>
      </c>
      <c r="D33" s="55">
        <v>0</v>
      </c>
      <c r="E33" s="126">
        <f t="shared" si="8"/>
        <v>0</v>
      </c>
      <c r="F33" s="124">
        <v>0</v>
      </c>
      <c r="G33" s="55">
        <v>0</v>
      </c>
      <c r="H33" s="126">
        <f t="shared" si="9"/>
        <v>0</v>
      </c>
      <c r="I33" s="124">
        <v>0</v>
      </c>
      <c r="J33" s="55">
        <v>0</v>
      </c>
      <c r="K33" s="126">
        <f t="shared" si="10"/>
        <v>0</v>
      </c>
      <c r="L33" s="124">
        <v>0</v>
      </c>
      <c r="M33" s="55">
        <v>0</v>
      </c>
      <c r="N33" s="126">
        <f t="shared" si="11"/>
        <v>0</v>
      </c>
      <c r="O33" s="124">
        <v>0</v>
      </c>
      <c r="P33" s="55">
        <v>0</v>
      </c>
      <c r="Q33" s="126">
        <f t="shared" si="12"/>
        <v>0</v>
      </c>
      <c r="R33" s="124">
        <v>0</v>
      </c>
      <c r="S33" s="55">
        <v>0</v>
      </c>
      <c r="T33" s="126">
        <f t="shared" si="13"/>
        <v>0</v>
      </c>
      <c r="U33" s="124">
        <v>0</v>
      </c>
      <c r="V33" s="55">
        <v>0</v>
      </c>
      <c r="W33" s="126">
        <f t="shared" si="14"/>
        <v>0</v>
      </c>
      <c r="X33" s="126">
        <f t="shared" si="0"/>
        <v>0</v>
      </c>
    </row>
    <row r="34" spans="1:24">
      <c r="A34" s="5">
        <v>26</v>
      </c>
      <c r="C34" s="124">
        <v>0</v>
      </c>
      <c r="D34" s="55">
        <v>0</v>
      </c>
      <c r="E34" s="126">
        <f t="shared" si="8"/>
        <v>0</v>
      </c>
      <c r="F34" s="124">
        <v>0</v>
      </c>
      <c r="G34" s="55">
        <v>0</v>
      </c>
      <c r="H34" s="126">
        <f t="shared" si="9"/>
        <v>0</v>
      </c>
      <c r="I34" s="124">
        <v>0</v>
      </c>
      <c r="J34" s="55">
        <v>0</v>
      </c>
      <c r="K34" s="126">
        <f t="shared" si="10"/>
        <v>0</v>
      </c>
      <c r="L34" s="124">
        <v>0</v>
      </c>
      <c r="M34" s="55">
        <v>0</v>
      </c>
      <c r="N34" s="126">
        <f t="shared" si="11"/>
        <v>0</v>
      </c>
      <c r="O34" s="124">
        <v>0</v>
      </c>
      <c r="P34" s="55">
        <v>0</v>
      </c>
      <c r="Q34" s="126">
        <f t="shared" si="12"/>
        <v>0</v>
      </c>
      <c r="R34" s="124">
        <v>0</v>
      </c>
      <c r="S34" s="55">
        <v>0</v>
      </c>
      <c r="T34" s="126">
        <f t="shared" si="13"/>
        <v>0</v>
      </c>
      <c r="U34" s="124">
        <v>0</v>
      </c>
      <c r="V34" s="55">
        <v>0</v>
      </c>
      <c r="W34" s="126">
        <f t="shared" si="14"/>
        <v>0</v>
      </c>
      <c r="X34" s="126">
        <f t="shared" si="0"/>
        <v>0</v>
      </c>
    </row>
    <row r="35" spans="1:24">
      <c r="A35" s="5">
        <v>27</v>
      </c>
      <c r="C35" s="124">
        <v>0</v>
      </c>
      <c r="D35" s="55">
        <v>0</v>
      </c>
      <c r="E35" s="126">
        <f t="shared" si="8"/>
        <v>0</v>
      </c>
      <c r="F35" s="124">
        <v>0</v>
      </c>
      <c r="G35" s="55">
        <v>0</v>
      </c>
      <c r="H35" s="126">
        <f t="shared" si="9"/>
        <v>0</v>
      </c>
      <c r="I35" s="124">
        <v>0</v>
      </c>
      <c r="J35" s="55">
        <v>0</v>
      </c>
      <c r="K35" s="126">
        <f t="shared" si="10"/>
        <v>0</v>
      </c>
      <c r="L35" s="124">
        <v>0</v>
      </c>
      <c r="M35" s="55">
        <v>0</v>
      </c>
      <c r="N35" s="126">
        <f t="shared" si="11"/>
        <v>0</v>
      </c>
      <c r="O35" s="124">
        <v>0</v>
      </c>
      <c r="P35" s="55">
        <v>0</v>
      </c>
      <c r="Q35" s="126">
        <f t="shared" si="12"/>
        <v>0</v>
      </c>
      <c r="R35" s="124">
        <v>0</v>
      </c>
      <c r="S35" s="55">
        <v>0</v>
      </c>
      <c r="T35" s="126">
        <f t="shared" si="13"/>
        <v>0</v>
      </c>
      <c r="U35" s="124">
        <v>0</v>
      </c>
      <c r="V35" s="55">
        <v>0</v>
      </c>
      <c r="W35" s="126">
        <f t="shared" si="14"/>
        <v>0</v>
      </c>
      <c r="X35" s="126">
        <f t="shared" si="0"/>
        <v>0</v>
      </c>
    </row>
    <row r="36" spans="1:24">
      <c r="A36" s="5">
        <v>28</v>
      </c>
      <c r="C36" s="124">
        <v>0</v>
      </c>
      <c r="D36" s="55">
        <v>0</v>
      </c>
      <c r="E36" s="126">
        <f t="shared" si="8"/>
        <v>0</v>
      </c>
      <c r="F36" s="124">
        <v>0</v>
      </c>
      <c r="G36" s="55">
        <v>0</v>
      </c>
      <c r="H36" s="126">
        <f t="shared" si="9"/>
        <v>0</v>
      </c>
      <c r="I36" s="124">
        <v>0</v>
      </c>
      <c r="J36" s="55">
        <v>0</v>
      </c>
      <c r="K36" s="126">
        <f t="shared" si="10"/>
        <v>0</v>
      </c>
      <c r="L36" s="124">
        <v>0</v>
      </c>
      <c r="M36" s="55">
        <v>0</v>
      </c>
      <c r="N36" s="126">
        <f t="shared" si="11"/>
        <v>0</v>
      </c>
      <c r="O36" s="124">
        <v>0</v>
      </c>
      <c r="P36" s="55">
        <v>0</v>
      </c>
      <c r="Q36" s="126">
        <f t="shared" si="12"/>
        <v>0</v>
      </c>
      <c r="R36" s="124">
        <v>0</v>
      </c>
      <c r="S36" s="55">
        <v>0</v>
      </c>
      <c r="T36" s="126">
        <f t="shared" si="13"/>
        <v>0</v>
      </c>
      <c r="U36" s="124">
        <v>0</v>
      </c>
      <c r="V36" s="55">
        <v>0</v>
      </c>
      <c r="W36" s="126">
        <f t="shared" si="14"/>
        <v>0</v>
      </c>
      <c r="X36" s="126">
        <f t="shared" si="0"/>
        <v>0</v>
      </c>
    </row>
    <row r="37" spans="1:24">
      <c r="A37" s="5">
        <v>29</v>
      </c>
      <c r="C37" s="124">
        <v>0</v>
      </c>
      <c r="D37" s="55">
        <v>0</v>
      </c>
      <c r="E37" s="126">
        <f t="shared" si="8"/>
        <v>0</v>
      </c>
      <c r="F37" s="124">
        <v>0</v>
      </c>
      <c r="G37" s="55">
        <v>0</v>
      </c>
      <c r="H37" s="126">
        <f t="shared" si="9"/>
        <v>0</v>
      </c>
      <c r="I37" s="124">
        <v>0</v>
      </c>
      <c r="J37" s="55">
        <v>0</v>
      </c>
      <c r="K37" s="126">
        <f t="shared" si="10"/>
        <v>0</v>
      </c>
      <c r="L37" s="124">
        <v>0</v>
      </c>
      <c r="M37" s="55">
        <v>0</v>
      </c>
      <c r="N37" s="126">
        <f t="shared" si="11"/>
        <v>0</v>
      </c>
      <c r="O37" s="124">
        <v>0</v>
      </c>
      <c r="P37" s="55">
        <v>0</v>
      </c>
      <c r="Q37" s="126">
        <f t="shared" si="12"/>
        <v>0</v>
      </c>
      <c r="R37" s="124">
        <v>0</v>
      </c>
      <c r="S37" s="55">
        <v>0</v>
      </c>
      <c r="T37" s="126">
        <f t="shared" si="13"/>
        <v>0</v>
      </c>
      <c r="U37" s="124">
        <v>0</v>
      </c>
      <c r="V37" s="55">
        <v>0</v>
      </c>
      <c r="W37" s="126">
        <f t="shared" si="14"/>
        <v>0</v>
      </c>
      <c r="X37" s="126">
        <f t="shared" si="0"/>
        <v>0</v>
      </c>
    </row>
    <row r="38" spans="1:24">
      <c r="A38" s="47">
        <v>30</v>
      </c>
      <c r="B38" s="53"/>
      <c r="C38" s="125">
        <v>0</v>
      </c>
      <c r="D38" s="56">
        <v>0</v>
      </c>
      <c r="E38" s="126">
        <f t="shared" si="8"/>
        <v>0</v>
      </c>
      <c r="F38" s="125">
        <v>0</v>
      </c>
      <c r="G38" s="56">
        <v>0</v>
      </c>
      <c r="H38" s="126">
        <f t="shared" si="9"/>
        <v>0</v>
      </c>
      <c r="I38" s="125">
        <v>0</v>
      </c>
      <c r="J38" s="56">
        <v>0</v>
      </c>
      <c r="K38" s="126">
        <f t="shared" si="10"/>
        <v>0</v>
      </c>
      <c r="L38" s="125">
        <v>0</v>
      </c>
      <c r="M38" s="56">
        <v>0</v>
      </c>
      <c r="N38" s="126">
        <f t="shared" si="11"/>
        <v>0</v>
      </c>
      <c r="O38" s="125">
        <v>0</v>
      </c>
      <c r="P38" s="56">
        <v>0</v>
      </c>
      <c r="Q38" s="126">
        <f t="shared" si="12"/>
        <v>0</v>
      </c>
      <c r="R38" s="125">
        <v>0</v>
      </c>
      <c r="S38" s="56">
        <v>0</v>
      </c>
      <c r="T38" s="126">
        <f t="shared" si="13"/>
        <v>0</v>
      </c>
      <c r="U38" s="125">
        <v>0</v>
      </c>
      <c r="V38" s="56">
        <v>0</v>
      </c>
      <c r="W38" s="126">
        <f t="shared" si="14"/>
        <v>0</v>
      </c>
      <c r="X38" s="126">
        <f t="shared" si="0"/>
        <v>0</v>
      </c>
    </row>
    <row r="39" spans="1:24">
      <c r="B39" s="4" t="s">
        <v>59</v>
      </c>
      <c r="D39" s="8"/>
      <c r="E39" s="36">
        <f>SUM(E9:E38)</f>
        <v>0</v>
      </c>
      <c r="G39" s="8"/>
      <c r="H39" s="36">
        <f>SUM(H9:H38)</f>
        <v>0</v>
      </c>
      <c r="J39" s="8"/>
      <c r="K39" s="36">
        <f>SUM(K9:K38)</f>
        <v>0</v>
      </c>
      <c r="M39" s="8"/>
      <c r="N39" s="36">
        <f>SUM(N9:N38)</f>
        <v>0</v>
      </c>
      <c r="P39" s="8"/>
      <c r="Q39" s="36">
        <f>SUM(Q9:Q38)</f>
        <v>0</v>
      </c>
      <c r="S39" s="8"/>
      <c r="T39" s="36">
        <f>SUM(T9:T38)</f>
        <v>0</v>
      </c>
      <c r="V39" s="8"/>
      <c r="W39" s="36">
        <f>SUM(W9:W38)</f>
        <v>0</v>
      </c>
      <c r="X39" s="36">
        <f t="shared" si="0"/>
        <v>0</v>
      </c>
    </row>
    <row r="40" spans="1:24">
      <c r="B40" s="8"/>
      <c r="D40" s="8"/>
      <c r="E40" s="8"/>
      <c r="F40" s="8"/>
      <c r="G40" s="8"/>
    </row>
    <row r="41" spans="1:24">
      <c r="B41" s="8"/>
      <c r="D41" s="8"/>
      <c r="E41" s="8"/>
      <c r="F41" s="8"/>
      <c r="G41" s="8"/>
    </row>
    <row r="42" spans="1:24">
      <c r="D42" s="8"/>
      <c r="E42" s="8"/>
      <c r="F42" s="8"/>
      <c r="G42" s="8"/>
    </row>
    <row r="43" spans="1:24">
      <c r="D43" s="8"/>
      <c r="E43" s="8"/>
      <c r="F43" s="8"/>
      <c r="G43" s="8"/>
    </row>
    <row r="44" spans="1:24">
      <c r="D44" s="8"/>
      <c r="E44" s="8"/>
      <c r="F44" s="8"/>
      <c r="G44" s="8"/>
    </row>
    <row r="45" spans="1:24">
      <c r="D45" s="8"/>
      <c r="E45" s="8"/>
      <c r="F45" s="8"/>
      <c r="G45" s="8"/>
    </row>
    <row r="46" spans="1:24">
      <c r="D46" s="8"/>
      <c r="E46" s="8"/>
      <c r="F46" s="8"/>
      <c r="G46" s="8"/>
    </row>
    <row r="47" spans="1:24">
      <c r="D47" s="8"/>
      <c r="E47" s="8"/>
      <c r="F47" s="8"/>
      <c r="G47" s="8"/>
    </row>
    <row r="48" spans="1:24">
      <c r="D48" s="8"/>
      <c r="E48" s="8"/>
      <c r="F48" s="8"/>
      <c r="G48" s="8"/>
    </row>
    <row r="49" spans="4:7">
      <c r="D49" s="8"/>
      <c r="E49" s="8"/>
      <c r="F49" s="8"/>
      <c r="G49" s="8"/>
    </row>
    <row r="50" spans="4:7">
      <c r="D50" s="8"/>
      <c r="E50" s="8"/>
      <c r="F50" s="8"/>
      <c r="G50" s="8"/>
    </row>
    <row r="51" spans="4:7">
      <c r="D51" s="8"/>
      <c r="E51" s="8"/>
      <c r="F51" s="8"/>
      <c r="G51" s="8"/>
    </row>
    <row r="52" spans="4:7">
      <c r="D52" s="8"/>
      <c r="E52" s="8"/>
      <c r="F52" s="8"/>
      <c r="G52" s="8"/>
    </row>
    <row r="53" spans="4:7">
      <c r="D53" s="8"/>
      <c r="E53" s="8"/>
      <c r="F53" s="8"/>
      <c r="G53" s="8"/>
    </row>
    <row r="54" spans="4:7">
      <c r="D54" s="8"/>
      <c r="E54" s="8"/>
      <c r="F54" s="8"/>
      <c r="G54" s="8"/>
    </row>
    <row r="55" spans="4:7">
      <c r="D55" s="8"/>
      <c r="E55" s="8"/>
      <c r="F55" s="8"/>
      <c r="G55" s="8"/>
    </row>
    <row r="56" spans="4:7">
      <c r="D56" s="8"/>
      <c r="E56" s="8"/>
      <c r="F56" s="8"/>
      <c r="G56" s="8"/>
    </row>
    <row r="57" spans="4:7">
      <c r="D57" s="8"/>
      <c r="E57" s="8"/>
      <c r="F57" s="8"/>
      <c r="G57" s="8"/>
    </row>
    <row r="58" spans="4:7">
      <c r="D58" s="8"/>
      <c r="E58" s="8"/>
      <c r="F58" s="8"/>
      <c r="G58" s="8"/>
    </row>
    <row r="59" spans="4:7">
      <c r="D59" s="8"/>
      <c r="E59" s="8"/>
      <c r="F59" s="8"/>
      <c r="G59" s="8"/>
    </row>
    <row r="60" spans="4:7">
      <c r="D60" s="8"/>
      <c r="E60" s="8"/>
      <c r="F60" s="8"/>
      <c r="G60" s="8"/>
    </row>
    <row r="61" spans="4:7">
      <c r="D61" s="8"/>
      <c r="E61" s="8"/>
      <c r="F61" s="8"/>
      <c r="G61" s="8"/>
    </row>
    <row r="62" spans="4:7">
      <c r="D62" s="8"/>
      <c r="E62" s="8"/>
      <c r="F62" s="8"/>
      <c r="G62" s="8"/>
    </row>
    <row r="63" spans="4:7">
      <c r="D63" s="8"/>
      <c r="E63" s="8"/>
      <c r="F63" s="8"/>
      <c r="G63" s="8"/>
    </row>
    <row r="64" spans="4:7">
      <c r="D64" s="8"/>
      <c r="E64" s="8"/>
      <c r="F64" s="8"/>
      <c r="G64" s="8"/>
    </row>
    <row r="65" spans="4:7">
      <c r="D65" s="8"/>
      <c r="E65" s="8"/>
      <c r="F65" s="8"/>
      <c r="G65" s="8"/>
    </row>
    <row r="66" spans="4:7">
      <c r="D66" s="8"/>
      <c r="E66" s="8"/>
      <c r="F66" s="8"/>
      <c r="G66" s="8"/>
    </row>
    <row r="67" spans="4:7">
      <c r="D67" s="8"/>
      <c r="E67" s="8"/>
      <c r="F67" s="8"/>
      <c r="G67" s="8"/>
    </row>
    <row r="68" spans="4:7">
      <c r="D68" s="8"/>
      <c r="E68" s="8"/>
      <c r="F68" s="8"/>
      <c r="G68" s="8"/>
    </row>
    <row r="69" spans="4:7">
      <c r="D69" s="8"/>
      <c r="E69" s="8"/>
      <c r="F69" s="8"/>
      <c r="G69" s="8"/>
    </row>
    <row r="70" spans="4:7">
      <c r="D70" s="8"/>
      <c r="E70" s="8"/>
      <c r="F70" s="8"/>
      <c r="G70" s="8"/>
    </row>
    <row r="71" spans="4:7">
      <c r="D71" s="8"/>
      <c r="E71" s="8"/>
      <c r="F71" s="8"/>
      <c r="G71" s="8"/>
    </row>
    <row r="72" spans="4:7">
      <c r="D72" s="8"/>
      <c r="E72" s="8"/>
      <c r="F72" s="8"/>
      <c r="G72" s="8"/>
    </row>
    <row r="73" spans="4:7">
      <c r="D73" s="8"/>
      <c r="E73" s="8"/>
      <c r="F73" s="8"/>
      <c r="G73" s="8"/>
    </row>
    <row r="74" spans="4:7">
      <c r="D74" s="8"/>
      <c r="E74" s="8"/>
      <c r="F74" s="8"/>
      <c r="G74" s="8"/>
    </row>
    <row r="75" spans="4:7">
      <c r="D75" s="8"/>
      <c r="E75" s="8"/>
      <c r="F75" s="8"/>
      <c r="G75" s="8"/>
    </row>
    <row r="76" spans="4:7">
      <c r="D76" s="8"/>
      <c r="E76" s="8"/>
      <c r="F76" s="8"/>
      <c r="G76" s="8"/>
    </row>
    <row r="77" spans="4:7">
      <c r="D77" s="8"/>
      <c r="E77" s="8"/>
      <c r="F77" s="8"/>
      <c r="G77" s="8"/>
    </row>
    <row r="78" spans="4:7">
      <c r="D78" s="8"/>
      <c r="E78" s="8"/>
      <c r="F78" s="8"/>
      <c r="G78" s="8"/>
    </row>
    <row r="79" spans="4:7">
      <c r="D79" s="8"/>
      <c r="E79" s="8"/>
      <c r="F79" s="8"/>
      <c r="G79" s="8"/>
    </row>
    <row r="80" spans="4:7">
      <c r="D80" s="8"/>
      <c r="E80" s="8"/>
      <c r="F80" s="8"/>
      <c r="G80" s="8"/>
    </row>
    <row r="81" spans="4:7">
      <c r="D81" s="8"/>
      <c r="E81" s="8"/>
      <c r="F81" s="8"/>
      <c r="G81" s="8"/>
    </row>
    <row r="82" spans="4:7">
      <c r="D82" s="8"/>
      <c r="E82" s="8"/>
      <c r="F82" s="8"/>
      <c r="G82" s="8"/>
    </row>
    <row r="83" spans="4:7">
      <c r="D83" s="8"/>
      <c r="E83" s="8"/>
      <c r="F83" s="8"/>
      <c r="G83" s="8"/>
    </row>
    <row r="84" spans="4:7">
      <c r="D84" s="8"/>
      <c r="E84" s="8"/>
      <c r="F84" s="8"/>
      <c r="G84" s="8"/>
    </row>
    <row r="85" spans="4:7">
      <c r="D85" s="8"/>
      <c r="E85" s="8"/>
      <c r="F85" s="8"/>
      <c r="G85" s="8"/>
    </row>
    <row r="86" spans="4:7">
      <c r="D86" s="8"/>
      <c r="E86" s="8"/>
      <c r="F86" s="8"/>
      <c r="G86" s="8"/>
    </row>
    <row r="87" spans="4:7">
      <c r="D87" s="8"/>
      <c r="E87" s="8"/>
      <c r="F87" s="8"/>
      <c r="G87" s="8"/>
    </row>
    <row r="88" spans="4:7">
      <c r="D88" s="8"/>
      <c r="E88" s="8"/>
      <c r="F88" s="8"/>
      <c r="G88" s="8"/>
    </row>
    <row r="89" spans="4:7">
      <c r="D89" s="8"/>
      <c r="E89" s="8"/>
      <c r="F89" s="8"/>
      <c r="G89" s="8"/>
    </row>
    <row r="90" spans="4:7">
      <c r="D90" s="8"/>
      <c r="E90" s="8"/>
      <c r="F90" s="8"/>
      <c r="G90" s="8"/>
    </row>
    <row r="91" spans="4:7">
      <c r="D91" s="8"/>
      <c r="E91" s="8"/>
      <c r="F91" s="8"/>
      <c r="G91" s="8"/>
    </row>
    <row r="92" spans="4:7">
      <c r="D92" s="8"/>
      <c r="E92" s="8"/>
      <c r="F92" s="8"/>
      <c r="G92" s="8"/>
    </row>
    <row r="93" spans="4:7">
      <c r="D93" s="8"/>
      <c r="E93" s="8"/>
      <c r="F93" s="8"/>
      <c r="G93" s="8"/>
    </row>
    <row r="94" spans="4:7">
      <c r="D94" s="8"/>
      <c r="E94" s="8"/>
      <c r="F94" s="8"/>
      <c r="G94" s="8"/>
    </row>
    <row r="95" spans="4:7">
      <c r="D95" s="8"/>
      <c r="E95" s="8"/>
      <c r="F95" s="8"/>
      <c r="G95" s="8"/>
    </row>
    <row r="96" spans="4:7">
      <c r="D96" s="8"/>
      <c r="E96" s="8"/>
      <c r="F96" s="8"/>
      <c r="G96" s="8"/>
    </row>
    <row r="97" spans="4:7">
      <c r="D97" s="8"/>
      <c r="E97" s="8"/>
      <c r="F97" s="8"/>
      <c r="G97" s="8"/>
    </row>
    <row r="98" spans="4:7">
      <c r="D98" s="8"/>
      <c r="E98" s="8"/>
      <c r="F98" s="8"/>
      <c r="G98" s="8"/>
    </row>
    <row r="99" spans="4:7">
      <c r="D99" s="8"/>
      <c r="E99" s="8"/>
      <c r="F99" s="8"/>
    </row>
    <row r="100" spans="4:7">
      <c r="D100" s="8"/>
      <c r="E100" s="8"/>
      <c r="F100" s="8"/>
    </row>
    <row r="101" spans="4:7">
      <c r="D101" s="8"/>
      <c r="E101" s="8"/>
      <c r="F101" s="8"/>
    </row>
    <row r="102" spans="4:7">
      <c r="D102" s="8"/>
      <c r="E102" s="8"/>
      <c r="F102" s="8"/>
    </row>
    <row r="103" spans="4:7">
      <c r="D103" s="8"/>
      <c r="E103" s="8"/>
      <c r="F103" s="8"/>
    </row>
    <row r="104" spans="4:7">
      <c r="D104" s="8"/>
      <c r="E104" s="8"/>
      <c r="F104" s="8"/>
    </row>
    <row r="105" spans="4:7">
      <c r="D105" s="8"/>
      <c r="E105" s="8"/>
      <c r="F105" s="8"/>
    </row>
    <row r="106" spans="4:7">
      <c r="D106" s="8"/>
      <c r="E106" s="8"/>
      <c r="F106" s="8"/>
    </row>
    <row r="107" spans="4:7">
      <c r="D107" s="8"/>
      <c r="E107" s="8"/>
      <c r="F107" s="8"/>
    </row>
    <row r="108" spans="4:7">
      <c r="D108" s="8"/>
      <c r="E108" s="8"/>
      <c r="F108" s="8"/>
    </row>
    <row r="109" spans="4:7">
      <c r="D109" s="8"/>
      <c r="E109" s="8"/>
      <c r="F109" s="8"/>
    </row>
    <row r="110" spans="4:7">
      <c r="D110" s="8"/>
      <c r="E110" s="8"/>
      <c r="F110" s="8"/>
    </row>
    <row r="111" spans="4:7">
      <c r="D111" s="8"/>
      <c r="E111" s="8"/>
      <c r="F111" s="8"/>
    </row>
    <row r="112" spans="4:7">
      <c r="D112" s="8"/>
      <c r="E112" s="8"/>
      <c r="F112" s="8"/>
    </row>
    <row r="113" spans="4:6">
      <c r="D113" s="8"/>
      <c r="E113" s="8"/>
      <c r="F113" s="8"/>
    </row>
    <row r="114" spans="4:6">
      <c r="D114" s="8"/>
      <c r="E114" s="8"/>
      <c r="F114" s="8"/>
    </row>
    <row r="115" spans="4:6">
      <c r="D115" s="8"/>
      <c r="E115" s="8"/>
      <c r="F115" s="8"/>
    </row>
    <row r="116" spans="4:6">
      <c r="D116" s="8"/>
      <c r="E116" s="8"/>
      <c r="F116" s="8"/>
    </row>
    <row r="117" spans="4:6">
      <c r="D117" s="8"/>
      <c r="E117" s="8"/>
      <c r="F117" s="8"/>
    </row>
    <row r="118" spans="4:6">
      <c r="D118" s="8"/>
      <c r="E118" s="8"/>
      <c r="F118" s="8"/>
    </row>
    <row r="119" spans="4:6">
      <c r="D119" s="8"/>
      <c r="E119" s="8"/>
      <c r="F119" s="8"/>
    </row>
    <row r="120" spans="4:6">
      <c r="D120" s="8"/>
      <c r="E120" s="8"/>
      <c r="F120" s="8"/>
    </row>
    <row r="121" spans="4:6">
      <c r="D121" s="8"/>
      <c r="E121" s="8"/>
      <c r="F121" s="8"/>
    </row>
    <row r="122" spans="4:6">
      <c r="D122" s="8"/>
      <c r="E122" s="8"/>
      <c r="F122" s="8"/>
    </row>
    <row r="123" spans="4:6">
      <c r="D123" s="8"/>
      <c r="E123" s="8"/>
      <c r="F123" s="8"/>
    </row>
    <row r="124" spans="4:6">
      <c r="D124" s="8"/>
      <c r="E124" s="8"/>
      <c r="F124" s="8"/>
    </row>
    <row r="125" spans="4:6">
      <c r="D125" s="8"/>
      <c r="E125" s="8"/>
      <c r="F125" s="8"/>
    </row>
    <row r="126" spans="4:6">
      <c r="D126" s="8"/>
      <c r="E126" s="8"/>
      <c r="F126" s="8"/>
    </row>
    <row r="127" spans="4:6">
      <c r="D127" s="8"/>
      <c r="E127" s="8"/>
      <c r="F127" s="8"/>
    </row>
    <row r="128" spans="4:6">
      <c r="D128" s="8"/>
      <c r="E128" s="8"/>
      <c r="F128" s="8"/>
    </row>
    <row r="129" spans="4:6">
      <c r="D129" s="8"/>
      <c r="E129" s="8"/>
      <c r="F129" s="8"/>
    </row>
    <row r="130" spans="4:6">
      <c r="D130" s="8"/>
      <c r="E130" s="8"/>
      <c r="F130" s="8"/>
    </row>
    <row r="131" spans="4:6">
      <c r="D131" s="8"/>
      <c r="E131" s="8"/>
      <c r="F131" s="8"/>
    </row>
    <row r="132" spans="4:6">
      <c r="D132" s="8"/>
      <c r="E132" s="8"/>
      <c r="F132" s="8"/>
    </row>
    <row r="133" spans="4:6">
      <c r="D133" s="8"/>
      <c r="E133" s="8"/>
      <c r="F133" s="8"/>
    </row>
    <row r="134" spans="4:6">
      <c r="D134" s="8"/>
      <c r="E134" s="8"/>
      <c r="F134" s="8"/>
    </row>
    <row r="135" spans="4:6">
      <c r="D135" s="8"/>
      <c r="E135" s="8"/>
      <c r="F135" s="8"/>
    </row>
    <row r="136" spans="4:6">
      <c r="D136" s="8"/>
      <c r="E136" s="8"/>
      <c r="F136" s="8"/>
    </row>
    <row r="137" spans="4:6">
      <c r="D137" s="8"/>
      <c r="E137" s="8"/>
      <c r="F137" s="8"/>
    </row>
    <row r="138" spans="4:6">
      <c r="D138" s="8"/>
      <c r="E138" s="8"/>
      <c r="F138" s="8"/>
    </row>
    <row r="139" spans="4:6">
      <c r="D139" s="8"/>
      <c r="E139" s="8"/>
      <c r="F139" s="8"/>
    </row>
    <row r="140" spans="4:6">
      <c r="D140" s="8"/>
      <c r="E140" s="8"/>
      <c r="F140" s="8"/>
    </row>
    <row r="141" spans="4:6">
      <c r="D141" s="8"/>
      <c r="E141" s="8"/>
      <c r="F141" s="8"/>
    </row>
    <row r="142" spans="4:6">
      <c r="D142" s="8"/>
      <c r="E142" s="8"/>
      <c r="F142" s="8"/>
    </row>
    <row r="143" spans="4:6">
      <c r="D143" s="8"/>
      <c r="E143" s="8"/>
      <c r="F143" s="8"/>
    </row>
  </sheetData>
  <phoneticPr fontId="0" type="noConversion"/>
  <pageMargins left="0.25" right="0.25" top="0.77" bottom="0.25" header="0.25" footer="0.25"/>
  <pageSetup scale="90" orientation="landscape" blackAndWhite="1" horizontalDpi="4294967292" r:id="rId1"/>
  <headerFooter alignWithMargins="0">
    <oddHeader>&amp;L&amp;24&amp;USUMMARY OF PATIENT CARE COSTS</oddHeader>
    <oddFooter>Page &amp;P</oddFooter>
  </headerFooter>
  <colBreaks count="1" manualBreakCount="1">
    <brk id="14"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J20"/>
  <sheetViews>
    <sheetView workbookViewId="0"/>
  </sheetViews>
  <sheetFormatPr defaultRowHeight="12.5"/>
  <cols>
    <col min="1" max="1" width="5.453125" customWidth="1"/>
    <col min="2" max="2" width="22.90625" customWidth="1"/>
    <col min="3" max="3" width="12.36328125" customWidth="1"/>
    <col min="4" max="5" width="12" customWidth="1"/>
    <col min="6" max="6" width="11.6328125" customWidth="1"/>
    <col min="7" max="7" width="12" customWidth="1"/>
    <col min="8" max="8" width="12.6328125" customWidth="1"/>
    <col min="9" max="9" width="13.08984375" customWidth="1"/>
    <col min="10" max="10" width="15.36328125" customWidth="1"/>
  </cols>
  <sheetData>
    <row r="1" spans="1:10" ht="17.5">
      <c r="A1" s="157" t="s">
        <v>95</v>
      </c>
      <c r="B1" s="8"/>
      <c r="C1" s="8"/>
      <c r="D1" s="8"/>
      <c r="E1" s="8"/>
      <c r="F1" s="8"/>
    </row>
    <row r="2" spans="1:10" ht="18">
      <c r="A2" s="159" t="str">
        <f>SUMMARY!A2</f>
        <v>** Contractor's Name</v>
      </c>
    </row>
    <row r="3" spans="1:10" ht="14">
      <c r="A3" s="140" t="str">
        <f>SUMMARY!A3</f>
        <v>**  RFP No.</v>
      </c>
    </row>
    <row r="6" spans="1:10">
      <c r="B6" s="8"/>
    </row>
    <row r="7" spans="1:10">
      <c r="B7" s="8"/>
    </row>
    <row r="9" spans="1:10">
      <c r="A9" s="53"/>
      <c r="B9" s="47" t="s">
        <v>96</v>
      </c>
      <c r="C9" s="16" t="s">
        <v>47</v>
      </c>
      <c r="D9" s="16" t="s">
        <v>48</v>
      </c>
      <c r="E9" s="16" t="s">
        <v>49</v>
      </c>
      <c r="F9" s="16" t="s">
        <v>50</v>
      </c>
      <c r="G9" s="16" t="s">
        <v>51</v>
      </c>
      <c r="H9" s="16" t="s">
        <v>52</v>
      </c>
      <c r="I9" s="16" t="s">
        <v>53</v>
      </c>
      <c r="J9" s="16" t="s">
        <v>9</v>
      </c>
    </row>
    <row r="10" spans="1:10">
      <c r="A10" s="23" t="s">
        <v>82</v>
      </c>
      <c r="C10" s="57">
        <v>0</v>
      </c>
      <c r="D10" s="41">
        <v>0</v>
      </c>
      <c r="E10" s="3">
        <v>0</v>
      </c>
      <c r="F10" s="41">
        <v>0</v>
      </c>
      <c r="G10" s="3">
        <v>0</v>
      </c>
      <c r="H10" s="41">
        <v>0</v>
      </c>
      <c r="I10" s="3">
        <v>0</v>
      </c>
      <c r="J10" s="24">
        <f>SUM(C10:I10)</f>
        <v>0</v>
      </c>
    </row>
    <row r="11" spans="1:10">
      <c r="A11" s="23" t="s">
        <v>83</v>
      </c>
      <c r="C11" s="119">
        <v>0</v>
      </c>
      <c r="D11" s="120">
        <v>0</v>
      </c>
      <c r="E11" s="20">
        <v>0</v>
      </c>
      <c r="F11" s="120">
        <v>0</v>
      </c>
      <c r="G11" s="20">
        <v>0</v>
      </c>
      <c r="H11" s="120">
        <v>0</v>
      </c>
      <c r="I11" s="20">
        <v>0</v>
      </c>
      <c r="J11" s="121">
        <f t="shared" ref="J11:J19" si="0">SUM(C11:I11)</f>
        <v>0</v>
      </c>
    </row>
    <row r="12" spans="1:10">
      <c r="A12" s="23" t="s">
        <v>84</v>
      </c>
      <c r="C12" s="119">
        <v>0</v>
      </c>
      <c r="D12" s="120">
        <v>0</v>
      </c>
      <c r="E12" s="20">
        <v>0</v>
      </c>
      <c r="F12" s="120">
        <v>0</v>
      </c>
      <c r="G12" s="20">
        <v>0</v>
      </c>
      <c r="H12" s="120">
        <v>0</v>
      </c>
      <c r="I12" s="20">
        <v>0</v>
      </c>
      <c r="J12" s="121">
        <f t="shared" si="0"/>
        <v>0</v>
      </c>
    </row>
    <row r="13" spans="1:10">
      <c r="A13" s="23" t="s">
        <v>85</v>
      </c>
      <c r="C13" s="119">
        <v>0</v>
      </c>
      <c r="D13" s="120">
        <v>0</v>
      </c>
      <c r="E13" s="20">
        <v>0</v>
      </c>
      <c r="F13" s="120">
        <v>0</v>
      </c>
      <c r="G13" s="20">
        <v>0</v>
      </c>
      <c r="H13" s="120">
        <v>0</v>
      </c>
      <c r="I13" s="20">
        <v>0</v>
      </c>
      <c r="J13" s="121">
        <f t="shared" si="0"/>
        <v>0</v>
      </c>
    </row>
    <row r="14" spans="1:10">
      <c r="A14" s="23" t="s">
        <v>86</v>
      </c>
      <c r="C14" s="119">
        <v>0</v>
      </c>
      <c r="D14" s="120">
        <v>0</v>
      </c>
      <c r="E14" s="20">
        <v>0</v>
      </c>
      <c r="F14" s="120">
        <v>0</v>
      </c>
      <c r="G14" s="20">
        <v>0</v>
      </c>
      <c r="H14" s="120">
        <v>0</v>
      </c>
      <c r="I14" s="20">
        <v>0</v>
      </c>
      <c r="J14" s="121">
        <f t="shared" si="0"/>
        <v>0</v>
      </c>
    </row>
    <row r="15" spans="1:10">
      <c r="A15" s="23" t="s">
        <v>87</v>
      </c>
      <c r="C15" s="119">
        <v>0</v>
      </c>
      <c r="D15" s="120">
        <v>0</v>
      </c>
      <c r="E15" s="20">
        <v>0</v>
      </c>
      <c r="F15" s="120">
        <v>0</v>
      </c>
      <c r="G15" s="20">
        <v>0</v>
      </c>
      <c r="H15" s="120">
        <v>0</v>
      </c>
      <c r="I15" s="20">
        <v>0</v>
      </c>
      <c r="J15" s="121">
        <f t="shared" si="0"/>
        <v>0</v>
      </c>
    </row>
    <row r="16" spans="1:10">
      <c r="A16" s="23" t="s">
        <v>88</v>
      </c>
      <c r="C16" s="119">
        <v>0</v>
      </c>
      <c r="D16" s="120">
        <v>0</v>
      </c>
      <c r="E16" s="20">
        <v>0</v>
      </c>
      <c r="F16" s="120">
        <v>0</v>
      </c>
      <c r="G16" s="20">
        <v>0</v>
      </c>
      <c r="H16" s="120">
        <v>0</v>
      </c>
      <c r="I16" s="20">
        <v>0</v>
      </c>
      <c r="J16" s="121">
        <f t="shared" si="0"/>
        <v>0</v>
      </c>
    </row>
    <row r="17" spans="1:10">
      <c r="A17" s="23" t="s">
        <v>89</v>
      </c>
      <c r="C17" s="119">
        <v>0</v>
      </c>
      <c r="D17" s="120">
        <v>0</v>
      </c>
      <c r="E17" s="20">
        <v>0</v>
      </c>
      <c r="F17" s="120">
        <v>0</v>
      </c>
      <c r="G17" s="20">
        <v>0</v>
      </c>
      <c r="H17" s="120">
        <v>0</v>
      </c>
      <c r="I17" s="20">
        <v>0</v>
      </c>
      <c r="J17" s="121">
        <f t="shared" si="0"/>
        <v>0</v>
      </c>
    </row>
    <row r="18" spans="1:10">
      <c r="A18" s="23" t="s">
        <v>90</v>
      </c>
      <c r="C18" s="119">
        <v>0</v>
      </c>
      <c r="D18" s="120">
        <v>0</v>
      </c>
      <c r="E18" s="20">
        <v>0</v>
      </c>
      <c r="F18" s="120">
        <v>0</v>
      </c>
      <c r="G18" s="20">
        <v>0</v>
      </c>
      <c r="H18" s="120">
        <v>0</v>
      </c>
      <c r="I18" s="20">
        <v>0</v>
      </c>
      <c r="J18" s="121">
        <f t="shared" si="0"/>
        <v>0</v>
      </c>
    </row>
    <row r="19" spans="1:10">
      <c r="A19" s="81" t="s">
        <v>91</v>
      </c>
      <c r="B19" s="53"/>
      <c r="C19" s="119">
        <v>0</v>
      </c>
      <c r="D19" s="123">
        <v>0</v>
      </c>
      <c r="E19" s="20">
        <v>0</v>
      </c>
      <c r="F19" s="123">
        <v>0</v>
      </c>
      <c r="G19" s="20">
        <v>0</v>
      </c>
      <c r="H19" s="123">
        <v>0</v>
      </c>
      <c r="I19" s="20">
        <v>0</v>
      </c>
      <c r="J19" s="121">
        <f t="shared" si="0"/>
        <v>0</v>
      </c>
    </row>
    <row r="20" spans="1:10">
      <c r="A20" s="22"/>
      <c r="B20" s="11" t="s">
        <v>97</v>
      </c>
      <c r="C20" s="24">
        <f t="shared" ref="C20:J20" si="1">SUM(C10:C19)</f>
        <v>0</v>
      </c>
      <c r="D20" s="24">
        <f t="shared" si="1"/>
        <v>0</v>
      </c>
      <c r="E20" s="24">
        <f t="shared" si="1"/>
        <v>0</v>
      </c>
      <c r="F20" s="24">
        <f t="shared" si="1"/>
        <v>0</v>
      </c>
      <c r="G20" s="24">
        <f t="shared" si="1"/>
        <v>0</v>
      </c>
      <c r="H20" s="24">
        <f t="shared" si="1"/>
        <v>0</v>
      </c>
      <c r="I20" s="24">
        <f t="shared" si="1"/>
        <v>0</v>
      </c>
      <c r="J20" s="24">
        <f t="shared" si="1"/>
        <v>0</v>
      </c>
    </row>
  </sheetData>
  <phoneticPr fontId="0" type="noConversion"/>
  <pageMargins left="0.5" right="0.5" top="0" bottom="0" header="0" footer="0.5"/>
  <pageSetup scale="95" orientation="landscape" blackAndWhite="1" horizontalDpi="4294967292" r:id="rId1"/>
  <headerFooter alignWithMargins="0">
    <oddFooter>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B53"/>
  <sheetViews>
    <sheetView workbookViewId="0">
      <selection activeCell="C16" sqref="C16"/>
    </sheetView>
  </sheetViews>
  <sheetFormatPr defaultRowHeight="12.5"/>
  <cols>
    <col min="1" max="1" width="51.90625" customWidth="1"/>
    <col min="2" max="2" width="6.453125" customWidth="1"/>
    <col min="3" max="3" width="12.6328125" customWidth="1"/>
    <col min="4" max="4" width="5.90625" customWidth="1"/>
    <col min="5" max="5" width="12.453125" customWidth="1"/>
    <col min="6" max="6" width="6" customWidth="1"/>
    <col min="7" max="7" width="13" customWidth="1"/>
    <col min="8" max="8" width="5.90625" customWidth="1"/>
    <col min="9" max="9" width="12.6328125" customWidth="1"/>
    <col min="10" max="10" width="6" customWidth="1"/>
    <col min="11" max="11" width="11.54296875" customWidth="1"/>
    <col min="12" max="12" width="6" customWidth="1"/>
    <col min="13" max="13" width="11.90625" customWidth="1"/>
    <col min="14" max="14" width="5.54296875" customWidth="1"/>
    <col min="15" max="15" width="12.6328125" customWidth="1"/>
    <col min="16" max="16" width="5.90625" customWidth="1"/>
    <col min="17" max="17" width="11.6328125" customWidth="1"/>
  </cols>
  <sheetData>
    <row r="1" spans="1:54" ht="25">
      <c r="A1" s="104" t="s">
        <v>1</v>
      </c>
      <c r="B1" s="103"/>
      <c r="C1" s="8"/>
      <c r="D1" s="8"/>
      <c r="E1" s="8"/>
    </row>
    <row r="2" spans="1:54" ht="20">
      <c r="A2" s="155" t="s">
        <v>118</v>
      </c>
    </row>
    <row r="3" spans="1:54" ht="14">
      <c r="A3" s="140" t="s">
        <v>119</v>
      </c>
    </row>
    <row r="4" spans="1:54">
      <c r="C4" t="s">
        <v>2</v>
      </c>
      <c r="E4" t="s">
        <v>3</v>
      </c>
      <c r="G4" t="s">
        <v>4</v>
      </c>
      <c r="I4" t="s">
        <v>5</v>
      </c>
      <c r="K4" t="s">
        <v>6</v>
      </c>
      <c r="M4" t="s">
        <v>7</v>
      </c>
      <c r="O4" t="s">
        <v>8</v>
      </c>
      <c r="P4" s="53"/>
      <c r="Q4" s="5" t="s">
        <v>9</v>
      </c>
    </row>
    <row r="5" spans="1:54" ht="13">
      <c r="A5" s="135" t="s">
        <v>99</v>
      </c>
      <c r="B5" s="34"/>
      <c r="C5" s="98">
        <f>DATE(2007,1,1)</f>
        <v>39083</v>
      </c>
      <c r="D5" s="58"/>
      <c r="E5" s="99">
        <f>+C7+1</f>
        <v>39448</v>
      </c>
      <c r="F5" s="58"/>
      <c r="G5" s="99">
        <f>+E7+1</f>
        <v>39814</v>
      </c>
      <c r="H5" s="58"/>
      <c r="I5" s="99">
        <f>+G7+1</f>
        <v>40179</v>
      </c>
      <c r="J5" s="58"/>
      <c r="K5" s="99">
        <f>+I7+1</f>
        <v>40544</v>
      </c>
      <c r="L5" s="58"/>
      <c r="M5" s="99">
        <f>+K7+1</f>
        <v>40909</v>
      </c>
      <c r="N5" s="58"/>
      <c r="O5" s="99">
        <f>+M7+1</f>
        <v>41275</v>
      </c>
      <c r="P5" s="142"/>
      <c r="Q5" s="84"/>
    </row>
    <row r="6" spans="1:54">
      <c r="A6" s="97"/>
      <c r="B6" s="30"/>
      <c r="C6" s="9" t="s">
        <v>10</v>
      </c>
      <c r="D6" s="8"/>
      <c r="E6" s="9" t="s">
        <v>10</v>
      </c>
      <c r="F6" s="8"/>
      <c r="G6" s="9" t="s">
        <v>10</v>
      </c>
      <c r="H6" s="8"/>
      <c r="I6" s="9" t="s">
        <v>10</v>
      </c>
      <c r="J6" s="8"/>
      <c r="K6" s="9" t="s">
        <v>10</v>
      </c>
      <c r="L6" s="8"/>
      <c r="M6" s="9" t="s">
        <v>10</v>
      </c>
      <c r="N6" s="8"/>
      <c r="O6" s="9" t="s">
        <v>10</v>
      </c>
      <c r="P6" s="9"/>
      <c r="Q6" s="145"/>
    </row>
    <row r="7" spans="1:54">
      <c r="A7" s="52"/>
      <c r="B7" s="73"/>
      <c r="C7" s="100">
        <f>+C5+364</f>
        <v>39447</v>
      </c>
      <c r="D7" s="47"/>
      <c r="E7" s="100">
        <f>+E5+365</f>
        <v>39813</v>
      </c>
      <c r="F7" s="53"/>
      <c r="G7" s="100">
        <f>+G5+364</f>
        <v>40178</v>
      </c>
      <c r="H7" s="53"/>
      <c r="I7" s="100">
        <f>+I5+364</f>
        <v>40543</v>
      </c>
      <c r="J7" s="53"/>
      <c r="K7" s="100">
        <f>+K5+364</f>
        <v>40908</v>
      </c>
      <c r="L7" s="53"/>
      <c r="M7" s="100">
        <f>+M5+365</f>
        <v>41274</v>
      </c>
      <c r="N7" s="53"/>
      <c r="O7" s="100">
        <f>+O5+364</f>
        <v>41639</v>
      </c>
      <c r="P7" s="100"/>
      <c r="Q7" s="143"/>
    </row>
    <row r="8" spans="1:54" ht="13">
      <c r="A8" s="152" t="s">
        <v>101</v>
      </c>
      <c r="B8" s="27"/>
      <c r="C8" s="3">
        <f>+'LABOR - Percent of Effort'!H39</f>
        <v>0</v>
      </c>
      <c r="D8" s="3"/>
      <c r="E8" s="3">
        <f>+'LABOR - Percent of Effort'!N39</f>
        <v>0</v>
      </c>
      <c r="F8" s="3"/>
      <c r="G8" s="3">
        <f>+'LABOR - Percent of Effort'!T39</f>
        <v>0</v>
      </c>
      <c r="H8" s="3"/>
      <c r="I8" s="3">
        <f>+'LABOR - Percent of Effort'!Z39</f>
        <v>0</v>
      </c>
      <c r="J8" s="3"/>
      <c r="K8" s="3">
        <f>+'LABOR - Percent of Effort'!AF39</f>
        <v>0</v>
      </c>
      <c r="L8" s="3"/>
      <c r="M8" s="3">
        <f>+'LABOR - Percent of Effort'!AL39</f>
        <v>0</v>
      </c>
      <c r="N8" s="3"/>
      <c r="O8" s="3">
        <f>+'LABOR - Percent of Effort'!AR39</f>
        <v>0</v>
      </c>
      <c r="P8" s="3"/>
      <c r="Q8" s="3">
        <f>+O8+M8+K8+I8+G8+E8+C8</f>
        <v>0</v>
      </c>
      <c r="S8" s="27"/>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row>
    <row r="9" spans="1:54" ht="13">
      <c r="A9" s="153" t="s">
        <v>102</v>
      </c>
      <c r="B9" s="27"/>
      <c r="C9" s="20">
        <f>+'LABOR - Percent of Effort'!J39</f>
        <v>0</v>
      </c>
      <c r="D9" s="20"/>
      <c r="E9" s="20">
        <f>+'LABOR - Percent of Effort'!P39</f>
        <v>0</v>
      </c>
      <c r="F9" s="20"/>
      <c r="G9" s="20">
        <f>+'LABOR - Percent of Effort'!V39</f>
        <v>0</v>
      </c>
      <c r="H9" s="20"/>
      <c r="I9" s="20">
        <f>+'LABOR - Percent of Effort'!AB39</f>
        <v>0</v>
      </c>
      <c r="J9" s="20"/>
      <c r="K9" s="20">
        <f>+'LABOR - Percent of Effort'!AH39</f>
        <v>0</v>
      </c>
      <c r="L9" s="20"/>
      <c r="M9" s="20">
        <f>+'LABOR - Percent of Effort'!AN39</f>
        <v>0</v>
      </c>
      <c r="N9" s="20"/>
      <c r="O9" s="20">
        <f>+'LABOR - Percent of Effort'!AT39</f>
        <v>0</v>
      </c>
      <c r="P9" s="20"/>
      <c r="Q9" s="20">
        <f>+O9+M9+K9+I9+G9+E9+C9</f>
        <v>0</v>
      </c>
      <c r="S9" s="28"/>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row>
    <row r="10" spans="1:54" ht="13">
      <c r="A10" s="152" t="s">
        <v>103</v>
      </c>
      <c r="B10" s="27"/>
      <c r="C10" s="20">
        <f>+'LABOR - Hourly'!H39</f>
        <v>0</v>
      </c>
      <c r="D10" s="20"/>
      <c r="E10" s="20">
        <f>+'LABOR - Hourly'!N39</f>
        <v>0</v>
      </c>
      <c r="F10" s="20"/>
      <c r="G10" s="20">
        <f>+'LABOR - Hourly'!T39</f>
        <v>0</v>
      </c>
      <c r="H10" s="20"/>
      <c r="I10" s="20">
        <f>+'LABOR - Hourly'!Z39</f>
        <v>0</v>
      </c>
      <c r="J10" s="20"/>
      <c r="K10" s="20">
        <f>+'LABOR - Hourly'!AF39</f>
        <v>0</v>
      </c>
      <c r="L10" s="20"/>
      <c r="M10" s="20">
        <f>+'LABOR - Hourly'!AL39</f>
        <v>0</v>
      </c>
      <c r="N10" s="20"/>
      <c r="O10" s="20">
        <f>+'LABOR - Hourly'!AR39</f>
        <v>0</v>
      </c>
      <c r="P10" s="20"/>
      <c r="Q10" s="20">
        <f>+O10+M10+K10+I10+G10+E10+C10</f>
        <v>0</v>
      </c>
      <c r="S10" s="27"/>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row>
    <row r="11" spans="1:54" ht="13">
      <c r="A11" s="153" t="s">
        <v>104</v>
      </c>
      <c r="B11" s="28"/>
      <c r="C11" s="111">
        <f>+'LABOR - Hourly'!J39</f>
        <v>0</v>
      </c>
      <c r="D11" s="20"/>
      <c r="E11" s="111">
        <f>+'LABOR - Hourly'!P39</f>
        <v>0</v>
      </c>
      <c r="F11" s="20"/>
      <c r="G11" s="111">
        <f>+'LABOR - Hourly'!V39</f>
        <v>0</v>
      </c>
      <c r="H11" s="20"/>
      <c r="I11" s="111">
        <f>+'LABOR - Hourly'!AB39</f>
        <v>0</v>
      </c>
      <c r="J11" s="20"/>
      <c r="K11" s="111">
        <f>+'LABOR - Hourly'!AH39</f>
        <v>0</v>
      </c>
      <c r="L11" s="20"/>
      <c r="M11" s="111">
        <f>+'LABOR - Hourly'!AN39</f>
        <v>0</v>
      </c>
      <c r="N11" s="20"/>
      <c r="O11" s="111">
        <f>+'LABOR - Hourly'!AT39</f>
        <v>0</v>
      </c>
      <c r="Q11" s="111">
        <f t="shared" ref="Q11:Q22" si="0">+O11+M11+K11+I11+G11+E11+C11</f>
        <v>0</v>
      </c>
      <c r="S11" s="28"/>
    </row>
    <row r="12" spans="1:54" ht="13.5" thickBot="1">
      <c r="A12" s="153" t="s">
        <v>105</v>
      </c>
      <c r="B12" s="28"/>
      <c r="C12" s="141">
        <f>SUM(C8:C11)</f>
        <v>0</v>
      </c>
      <c r="D12" s="3"/>
      <c r="E12" s="141">
        <f>SUM(E8:E11)</f>
        <v>0</v>
      </c>
      <c r="F12" s="3"/>
      <c r="G12" s="141">
        <f>SUM(G8:G11)</f>
        <v>0</v>
      </c>
      <c r="H12" s="3"/>
      <c r="I12" s="141">
        <f>SUM(I8:I11)</f>
        <v>0</v>
      </c>
      <c r="J12" s="3"/>
      <c r="K12" s="141">
        <f>SUM(K8:K11)</f>
        <v>0</v>
      </c>
      <c r="L12" s="3"/>
      <c r="M12" s="141">
        <f>SUM(M8:M11)</f>
        <v>0</v>
      </c>
      <c r="N12" s="3"/>
      <c r="O12" s="141">
        <f>SUM(O8:O11)</f>
        <v>0</v>
      </c>
      <c r="Q12" s="141">
        <f>SUM(Q8:Q11)</f>
        <v>0</v>
      </c>
      <c r="R12" s="3"/>
      <c r="S12" s="122"/>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row>
    <row r="13" spans="1:54" ht="13" thickTop="1">
      <c r="A13" s="11"/>
      <c r="B13" s="27"/>
      <c r="C13" s="3"/>
      <c r="D13" s="3"/>
      <c r="E13" s="3"/>
      <c r="F13" s="3"/>
      <c r="G13" s="3"/>
      <c r="H13" s="3"/>
      <c r="I13" s="3"/>
      <c r="J13" s="3"/>
      <c r="K13" s="3"/>
      <c r="L13" s="3"/>
      <c r="M13" s="3"/>
      <c r="N13" s="3"/>
      <c r="O13" s="3"/>
      <c r="P13" s="3"/>
      <c r="Q13" s="3"/>
      <c r="S13" s="27"/>
    </row>
    <row r="14" spans="1:54" ht="13">
      <c r="A14" s="152" t="s">
        <v>123</v>
      </c>
      <c r="B14" s="146">
        <v>0</v>
      </c>
      <c r="C14" s="3">
        <f>ROUND(C12*B14,0)</f>
        <v>0</v>
      </c>
      <c r="D14" s="146">
        <v>0</v>
      </c>
      <c r="E14" s="3">
        <f>ROUND(E12*D14,0)</f>
        <v>0</v>
      </c>
      <c r="F14" s="146">
        <v>0</v>
      </c>
      <c r="G14" s="3">
        <f>ROUND(G12*F14,0)</f>
        <v>0</v>
      </c>
      <c r="H14" s="146">
        <v>0</v>
      </c>
      <c r="I14" s="3">
        <f>ROUND(I12*H14,0)</f>
        <v>0</v>
      </c>
      <c r="J14" s="146">
        <v>0</v>
      </c>
      <c r="K14" s="3">
        <f>ROUND(K12*J14,0)</f>
        <v>0</v>
      </c>
      <c r="L14" s="146">
        <v>0</v>
      </c>
      <c r="M14" s="3">
        <f>ROUND(M12*L14,0)</f>
        <v>0</v>
      </c>
      <c r="N14" s="146">
        <v>0</v>
      </c>
      <c r="O14" s="3">
        <f>ROUND(O12*N14,0)</f>
        <v>0</v>
      </c>
      <c r="P14" s="3"/>
      <c r="Q14" s="3">
        <f>+O14+M14+K14+I14+G14+E14+C14</f>
        <v>0</v>
      </c>
      <c r="S14" s="27"/>
    </row>
    <row r="15" spans="1:54">
      <c r="A15" s="11"/>
      <c r="B15" s="27"/>
      <c r="C15" s="3"/>
      <c r="D15" s="3"/>
      <c r="E15" s="3"/>
      <c r="F15" s="3"/>
      <c r="G15" s="3"/>
      <c r="H15" s="3"/>
      <c r="I15" s="3"/>
      <c r="J15" s="3"/>
      <c r="K15" s="3"/>
      <c r="L15" s="3"/>
      <c r="M15" s="3"/>
      <c r="N15" s="3"/>
      <c r="O15" s="3"/>
      <c r="P15" s="3"/>
      <c r="Q15" s="3"/>
      <c r="S15" s="27"/>
    </row>
    <row r="16" spans="1:54" ht="13">
      <c r="A16" s="152" t="s">
        <v>106</v>
      </c>
      <c r="B16" s="27"/>
      <c r="C16" s="3" t="e">
        <f>+Materials!#REF!</f>
        <v>#REF!</v>
      </c>
      <c r="D16" s="3"/>
      <c r="E16" s="3" t="e">
        <f>+Materials!#REF!</f>
        <v>#REF!</v>
      </c>
      <c r="F16" s="3"/>
      <c r="G16" s="3" t="e">
        <f>+Materials!#REF!</f>
        <v>#REF!</v>
      </c>
      <c r="H16" s="3"/>
      <c r="I16" s="3" t="e">
        <f>+Materials!#REF!</f>
        <v>#REF!</v>
      </c>
      <c r="J16" s="3"/>
      <c r="K16" s="3" t="e">
        <f>+Materials!#REF!</f>
        <v>#REF!</v>
      </c>
      <c r="L16" s="3"/>
      <c r="M16" s="3" t="e">
        <f>+Materials!#REF!</f>
        <v>#REF!</v>
      </c>
      <c r="N16" s="3"/>
      <c r="O16" s="3" t="e">
        <f>+Materials!#REF!</f>
        <v>#REF!</v>
      </c>
      <c r="P16" s="3"/>
      <c r="Q16" s="3" t="e">
        <f t="shared" si="0"/>
        <v>#REF!</v>
      </c>
      <c r="R16" s="3"/>
      <c r="S16" s="27"/>
    </row>
    <row r="17" spans="1:20" ht="13">
      <c r="A17" s="152" t="s">
        <v>107</v>
      </c>
      <c r="B17" s="27"/>
      <c r="C17" s="20">
        <f>+Travel!B43</f>
        <v>0</v>
      </c>
      <c r="D17" s="20"/>
      <c r="E17" s="20">
        <f>+Travel!C43</f>
        <v>0</v>
      </c>
      <c r="F17" s="20"/>
      <c r="G17" s="20">
        <f>+Travel!D43</f>
        <v>0</v>
      </c>
      <c r="H17" s="20"/>
      <c r="I17" s="20">
        <f>+Travel!E43</f>
        <v>0</v>
      </c>
      <c r="J17" s="20"/>
      <c r="K17" s="20">
        <f>+Travel!F43</f>
        <v>0</v>
      </c>
      <c r="L17" s="20"/>
      <c r="M17" s="20">
        <f>+Travel!G43</f>
        <v>0</v>
      </c>
      <c r="N17" s="114"/>
      <c r="O17" s="20">
        <f>+Travel!H43</f>
        <v>0</v>
      </c>
      <c r="P17" s="20"/>
      <c r="Q17" s="20">
        <f t="shared" si="0"/>
        <v>0</v>
      </c>
      <c r="R17" s="20"/>
      <c r="S17" s="27"/>
    </row>
    <row r="18" spans="1:20" ht="13">
      <c r="A18" s="152" t="s">
        <v>108</v>
      </c>
      <c r="B18" s="27"/>
      <c r="C18" s="20">
        <f>+Equipment!G41</f>
        <v>0</v>
      </c>
      <c r="D18" s="20"/>
      <c r="E18" s="20">
        <f>+Equipment!J41</f>
        <v>0</v>
      </c>
      <c r="F18" s="20"/>
      <c r="G18" s="20">
        <f>+Equipment!M41</f>
        <v>0</v>
      </c>
      <c r="H18" s="20"/>
      <c r="I18" s="20">
        <f>+Equipment!P41</f>
        <v>0</v>
      </c>
      <c r="J18" s="20"/>
      <c r="K18" s="20">
        <f>+Equipment!S41</f>
        <v>0</v>
      </c>
      <c r="L18" s="20"/>
      <c r="M18" s="20">
        <f>+Equipment!V41</f>
        <v>0</v>
      </c>
      <c r="N18" s="20"/>
      <c r="O18" s="20">
        <f>+Equipment!Y41</f>
        <v>0</v>
      </c>
      <c r="P18" s="20"/>
      <c r="Q18" s="20">
        <f t="shared" si="0"/>
        <v>0</v>
      </c>
      <c r="R18" s="20"/>
      <c r="S18" s="27"/>
    </row>
    <row r="19" spans="1:20" ht="13">
      <c r="A19" s="152" t="s">
        <v>109</v>
      </c>
      <c r="B19" s="27"/>
      <c r="C19" s="20">
        <f>+Consultants!G19</f>
        <v>0</v>
      </c>
      <c r="D19" s="20"/>
      <c r="E19" s="20">
        <f>+Consultants!L19</f>
        <v>0</v>
      </c>
      <c r="F19" s="20"/>
      <c r="G19" s="20">
        <f>+Consultants!Q19</f>
        <v>0</v>
      </c>
      <c r="H19" s="20"/>
      <c r="I19" s="20">
        <f>+Consultants!G35</f>
        <v>0</v>
      </c>
      <c r="J19" s="20"/>
      <c r="K19" s="20">
        <f>+Consultants!L35</f>
        <v>0</v>
      </c>
      <c r="L19" s="20"/>
      <c r="M19" s="20">
        <f>+Consultants!G50</f>
        <v>0</v>
      </c>
      <c r="N19" s="20"/>
      <c r="O19" s="20">
        <f>+Consultants!L50</f>
        <v>0</v>
      </c>
      <c r="P19" s="20"/>
      <c r="Q19" s="20">
        <f t="shared" si="0"/>
        <v>0</v>
      </c>
      <c r="R19" s="20"/>
      <c r="S19" s="27"/>
    </row>
    <row r="20" spans="1:20" ht="13">
      <c r="A20" s="153" t="s">
        <v>110</v>
      </c>
      <c r="B20" s="28"/>
      <c r="C20" s="20">
        <f>+'Other Direct'!E39</f>
        <v>0</v>
      </c>
      <c r="D20" s="20"/>
      <c r="E20" s="20">
        <f>+'Other Direct'!H39</f>
        <v>0</v>
      </c>
      <c r="F20" s="20"/>
      <c r="G20" s="20">
        <f>+'Other Direct'!K39</f>
        <v>0</v>
      </c>
      <c r="H20" s="20"/>
      <c r="I20" s="20">
        <f>+'Other Direct'!N39</f>
        <v>0</v>
      </c>
      <c r="J20" s="20"/>
      <c r="K20" s="20">
        <f>+'Other Direct'!Q39</f>
        <v>0</v>
      </c>
      <c r="L20" s="20"/>
      <c r="M20" s="20">
        <f>+'Other Direct'!T39</f>
        <v>0</v>
      </c>
      <c r="N20" s="20"/>
      <c r="O20" s="20">
        <f>+'Other Direct'!W39</f>
        <v>0</v>
      </c>
      <c r="P20" s="20"/>
      <c r="Q20" s="20">
        <f t="shared" si="0"/>
        <v>0</v>
      </c>
      <c r="R20" s="20"/>
      <c r="S20" s="28"/>
    </row>
    <row r="21" spans="1:20" ht="13">
      <c r="A21" s="152" t="s">
        <v>111</v>
      </c>
      <c r="B21" s="27"/>
      <c r="C21" s="20">
        <f>+'Patient Care'!E39</f>
        <v>0</v>
      </c>
      <c r="D21" s="20"/>
      <c r="E21" s="20">
        <f>+'Patient Care'!H39</f>
        <v>0</v>
      </c>
      <c r="F21" s="20"/>
      <c r="G21" s="20">
        <f>+'Patient Care'!K39</f>
        <v>0</v>
      </c>
      <c r="H21" s="20"/>
      <c r="I21" s="20">
        <f>+'Patient Care'!N39</f>
        <v>0</v>
      </c>
      <c r="J21" s="20"/>
      <c r="K21" s="20">
        <f>+'Patient Care'!Q39</f>
        <v>0</v>
      </c>
      <c r="L21" s="20"/>
      <c r="M21" s="20">
        <f>+'Patient Care'!T39</f>
        <v>0</v>
      </c>
      <c r="N21" s="20"/>
      <c r="O21" s="20">
        <f>+'Patient Care'!W39</f>
        <v>0</v>
      </c>
      <c r="P21" s="20"/>
      <c r="Q21" s="20">
        <f t="shared" si="0"/>
        <v>0</v>
      </c>
      <c r="R21" s="20"/>
      <c r="S21" s="27"/>
    </row>
    <row r="22" spans="1:20" ht="13">
      <c r="A22" s="153" t="s">
        <v>112</v>
      </c>
      <c r="B22" s="28"/>
      <c r="C22" s="111">
        <f>+Subcontracts!C20</f>
        <v>0</v>
      </c>
      <c r="D22" s="20"/>
      <c r="E22" s="111">
        <f>+Subcontracts!D20</f>
        <v>0</v>
      </c>
      <c r="F22" s="20"/>
      <c r="G22" s="111">
        <f>+Subcontracts!E20</f>
        <v>0</v>
      </c>
      <c r="H22" s="20"/>
      <c r="I22" s="111">
        <f>+Subcontracts!F20</f>
        <v>0</v>
      </c>
      <c r="J22" s="20"/>
      <c r="K22" s="111">
        <f>+Subcontracts!G20</f>
        <v>0</v>
      </c>
      <c r="L22" s="20"/>
      <c r="M22" s="111">
        <f>+Subcontracts!H20</f>
        <v>0</v>
      </c>
      <c r="N22" s="20"/>
      <c r="O22" s="111">
        <f>+Subcontracts!I20</f>
        <v>0</v>
      </c>
      <c r="Q22" s="111">
        <f t="shared" si="0"/>
        <v>0</v>
      </c>
      <c r="R22" s="20"/>
      <c r="S22" s="28"/>
    </row>
    <row r="23" spans="1:20" ht="13.5" thickBot="1">
      <c r="A23" s="152" t="s">
        <v>113</v>
      </c>
      <c r="B23" s="27"/>
      <c r="C23" s="141" t="e">
        <f>SUM(C16:C22)</f>
        <v>#REF!</v>
      </c>
      <c r="D23" s="3"/>
      <c r="E23" s="141" t="e">
        <f>SUM(E16:E22)</f>
        <v>#REF!</v>
      </c>
      <c r="F23" s="3"/>
      <c r="G23" s="141" t="e">
        <f>SUM(G16:G22)</f>
        <v>#REF!</v>
      </c>
      <c r="H23" s="3"/>
      <c r="I23" s="141" t="e">
        <f>SUM(I16:I22)</f>
        <v>#REF!</v>
      </c>
      <c r="J23" s="3"/>
      <c r="K23" s="141" t="e">
        <f>SUM(K16:K22)</f>
        <v>#REF!</v>
      </c>
      <c r="L23" s="3"/>
      <c r="M23" s="141" t="e">
        <f>SUM(M16:M22)</f>
        <v>#REF!</v>
      </c>
      <c r="O23" s="141" t="e">
        <f>SUM(O16:O22)</f>
        <v>#REF!</v>
      </c>
      <c r="Q23" s="141" t="e">
        <f>SUM(Q16:Q22)</f>
        <v>#REF!</v>
      </c>
      <c r="R23" s="3"/>
      <c r="S23" s="27"/>
    </row>
    <row r="24" spans="1:20" ht="13" thickTop="1">
      <c r="A24" s="11"/>
      <c r="B24" s="27"/>
      <c r="C24" s="25"/>
      <c r="D24" s="3"/>
      <c r="E24" s="25"/>
      <c r="F24" s="3"/>
      <c r="G24" s="25"/>
      <c r="H24" s="3"/>
      <c r="I24" s="25"/>
      <c r="J24" s="3"/>
      <c r="K24" s="25"/>
      <c r="L24" s="3"/>
      <c r="M24" s="25"/>
      <c r="O24" s="25"/>
      <c r="Q24" s="25"/>
      <c r="R24" s="3"/>
      <c r="S24" s="27"/>
    </row>
    <row r="25" spans="1:20">
      <c r="A25" s="154" t="s">
        <v>114</v>
      </c>
      <c r="B25" s="27"/>
      <c r="C25" s="25" t="e">
        <f>C12+C14+C23</f>
        <v>#REF!</v>
      </c>
      <c r="D25" s="3"/>
      <c r="E25" s="25" t="e">
        <f>E12+E14+E23</f>
        <v>#REF!</v>
      </c>
      <c r="F25" s="3"/>
      <c r="G25" s="25" t="e">
        <f>G12+G14+G23</f>
        <v>#REF!</v>
      </c>
      <c r="H25" s="3"/>
      <c r="I25" s="25" t="e">
        <f>I12+I14+I23</f>
        <v>#REF!</v>
      </c>
      <c r="J25" s="3"/>
      <c r="K25" s="25" t="e">
        <f>K12+K14+K23</f>
        <v>#REF!</v>
      </c>
      <c r="L25" s="3"/>
      <c r="M25" s="25" t="e">
        <f>M12+M14+M23</f>
        <v>#REF!</v>
      </c>
      <c r="O25" s="25" t="e">
        <f>O12+O14+O23</f>
        <v>#REF!</v>
      </c>
      <c r="Q25" s="25" t="e">
        <f t="shared" ref="Q25:Q30" si="1">+O25+M25+K25+I25+G25+E25+C25</f>
        <v>#REF!</v>
      </c>
      <c r="R25" s="3"/>
      <c r="S25" s="27"/>
    </row>
    <row r="26" spans="1:20" ht="13">
      <c r="A26" s="152" t="s">
        <v>121</v>
      </c>
      <c r="B26" s="27"/>
      <c r="C26" s="111">
        <v>0</v>
      </c>
      <c r="D26" s="3"/>
      <c r="E26" s="111">
        <v>0</v>
      </c>
      <c r="F26" s="3"/>
      <c r="G26" s="111">
        <v>0</v>
      </c>
      <c r="H26" s="3"/>
      <c r="I26" s="111">
        <v>0</v>
      </c>
      <c r="J26" s="3"/>
      <c r="K26" s="111">
        <v>0</v>
      </c>
      <c r="L26" s="3"/>
      <c r="M26" s="111">
        <v>0</v>
      </c>
      <c r="N26" s="3"/>
      <c r="O26" s="111">
        <v>0</v>
      </c>
      <c r="Q26" s="111">
        <f t="shared" si="1"/>
        <v>0</v>
      </c>
      <c r="R26" s="3"/>
      <c r="S26" s="27"/>
    </row>
    <row r="27" spans="1:20" ht="13">
      <c r="A27" s="152" t="s">
        <v>122</v>
      </c>
      <c r="B27" s="27"/>
      <c r="C27" s="3" t="e">
        <f>C25-C26</f>
        <v>#REF!</v>
      </c>
      <c r="D27" s="3"/>
      <c r="E27" s="3" t="e">
        <f>E25-E26</f>
        <v>#REF!</v>
      </c>
      <c r="F27" s="3"/>
      <c r="G27" s="3" t="e">
        <f>G25-G26</f>
        <v>#REF!</v>
      </c>
      <c r="H27" s="3"/>
      <c r="I27" s="3" t="e">
        <f>I25-I26</f>
        <v>#REF!</v>
      </c>
      <c r="J27" s="3"/>
      <c r="K27" s="3" t="e">
        <f>K25-K26</f>
        <v>#REF!</v>
      </c>
      <c r="L27" s="3"/>
      <c r="M27" s="3" t="e">
        <f>M25-M26</f>
        <v>#REF!</v>
      </c>
      <c r="N27" s="3"/>
      <c r="O27" s="3" t="e">
        <f>O25-O26</f>
        <v>#REF!</v>
      </c>
      <c r="Q27" s="3" t="e">
        <f>Q25-Q26</f>
        <v>#REF!</v>
      </c>
      <c r="R27" s="3"/>
      <c r="S27" s="27"/>
    </row>
    <row r="28" spans="1:20" ht="13">
      <c r="A28" s="153" t="s">
        <v>120</v>
      </c>
      <c r="B28" s="146">
        <v>0</v>
      </c>
      <c r="C28" s="111" t="e">
        <f>ROUND(C27*B28,0)</f>
        <v>#REF!</v>
      </c>
      <c r="D28" s="146">
        <v>0</v>
      </c>
      <c r="E28" s="111" t="e">
        <f>ROUND(E27*D28,0)</f>
        <v>#REF!</v>
      </c>
      <c r="F28" s="146">
        <v>0</v>
      </c>
      <c r="G28" s="111" t="e">
        <f>ROUND(G27*F28,0)</f>
        <v>#REF!</v>
      </c>
      <c r="H28" s="146">
        <v>0</v>
      </c>
      <c r="I28" s="111" t="e">
        <f>ROUND(I27*H28,0)</f>
        <v>#REF!</v>
      </c>
      <c r="J28" s="146">
        <v>0</v>
      </c>
      <c r="K28" s="111" t="e">
        <f>ROUND(K27*J28,0)</f>
        <v>#REF!</v>
      </c>
      <c r="L28" s="146">
        <v>0</v>
      </c>
      <c r="M28" s="111" t="e">
        <f>ROUND(M27*L28,0)</f>
        <v>#REF!</v>
      </c>
      <c r="N28" s="146">
        <v>0</v>
      </c>
      <c r="O28" s="111" t="e">
        <f>ROUND(O27*N28,0)</f>
        <v>#REF!</v>
      </c>
      <c r="P28" s="25"/>
      <c r="Q28" s="111" t="e">
        <f t="shared" si="1"/>
        <v>#REF!</v>
      </c>
      <c r="S28" s="28"/>
    </row>
    <row r="29" spans="1:20" ht="13">
      <c r="A29" s="152" t="s">
        <v>115</v>
      </c>
      <c r="B29" s="27"/>
      <c r="C29" s="114" t="e">
        <f>C28+C25</f>
        <v>#REF!</v>
      </c>
      <c r="D29" s="27"/>
      <c r="E29" s="114" t="e">
        <f>E28+E25</f>
        <v>#REF!</v>
      </c>
      <c r="F29" s="27"/>
      <c r="G29" s="114" t="e">
        <f>G28+G25</f>
        <v>#REF!</v>
      </c>
      <c r="H29" s="144"/>
      <c r="I29" s="114" t="e">
        <f>I28+I25</f>
        <v>#REF!</v>
      </c>
      <c r="J29" s="144"/>
      <c r="K29" s="114" t="e">
        <f>K28+K25</f>
        <v>#REF!</v>
      </c>
      <c r="L29" s="144"/>
      <c r="M29" s="114" t="e">
        <f>M28+M25</f>
        <v>#REF!</v>
      </c>
      <c r="N29" s="144"/>
      <c r="O29" s="114" t="e">
        <f>O28+O25</f>
        <v>#REF!</v>
      </c>
      <c r="P29" s="8"/>
      <c r="Q29" s="114" t="e">
        <f>Q28+Q25</f>
        <v>#REF!</v>
      </c>
      <c r="S29" s="27"/>
    </row>
    <row r="30" spans="1:20" ht="13">
      <c r="A30" s="152" t="s">
        <v>116</v>
      </c>
      <c r="B30" s="146">
        <v>0</v>
      </c>
      <c r="C30" s="111" t="e">
        <f>ROUND((+B30*C29),0)</f>
        <v>#REF!</v>
      </c>
      <c r="D30" s="146">
        <v>0</v>
      </c>
      <c r="E30" s="111" t="e">
        <f>ROUND((+D30*E29),0)</f>
        <v>#REF!</v>
      </c>
      <c r="F30" s="146">
        <v>0</v>
      </c>
      <c r="G30" s="111" t="e">
        <f>ROUND((+F30*G29),0)</f>
        <v>#REF!</v>
      </c>
      <c r="H30" s="146">
        <v>0</v>
      </c>
      <c r="I30" s="111" t="e">
        <f>ROUND((+H30*I29),0)</f>
        <v>#REF!</v>
      </c>
      <c r="J30" s="146">
        <v>0</v>
      </c>
      <c r="K30" s="111" t="e">
        <f>ROUND((+J30*K29),0)</f>
        <v>#REF!</v>
      </c>
      <c r="L30" s="146">
        <v>0</v>
      </c>
      <c r="M30" s="111" t="e">
        <f>ROUND((+L30*M29),0)</f>
        <v>#REF!</v>
      </c>
      <c r="N30" s="146">
        <v>0</v>
      </c>
      <c r="O30" s="111" t="e">
        <f>ROUND((+N30*O29),0)</f>
        <v>#REF!</v>
      </c>
      <c r="P30" s="25"/>
      <c r="Q30" s="111" t="e">
        <f t="shared" si="1"/>
        <v>#REF!</v>
      </c>
      <c r="S30" s="27"/>
    </row>
    <row r="31" spans="1:20" ht="13.5" thickBot="1">
      <c r="A31" s="152" t="s">
        <v>117</v>
      </c>
      <c r="C31" s="141" t="e">
        <f>+C30+C29</f>
        <v>#REF!</v>
      </c>
      <c r="D31" s="3"/>
      <c r="E31" s="141" t="e">
        <f>+E30+E29</f>
        <v>#REF!</v>
      </c>
      <c r="F31" s="3"/>
      <c r="G31" s="141" t="e">
        <f>+G30+G29</f>
        <v>#REF!</v>
      </c>
      <c r="H31" s="25"/>
      <c r="I31" s="141" t="e">
        <f>+I30+I29</f>
        <v>#REF!</v>
      </c>
      <c r="J31" s="25"/>
      <c r="K31" s="141" t="e">
        <f>+K30+K29</f>
        <v>#REF!</v>
      </c>
      <c r="L31" s="25"/>
      <c r="M31" s="141" t="e">
        <f>+M30+M29</f>
        <v>#REF!</v>
      </c>
      <c r="N31" s="25"/>
      <c r="O31" s="141" t="e">
        <f>+O30+O29</f>
        <v>#REF!</v>
      </c>
      <c r="P31" s="25"/>
      <c r="Q31" s="141" t="e">
        <f>+Q30+Q29</f>
        <v>#REF!</v>
      </c>
      <c r="R31" s="25"/>
      <c r="S31" s="144"/>
      <c r="T31" s="8"/>
    </row>
    <row r="32" spans="1:20" ht="13" thickTop="1">
      <c r="A32" s="11"/>
      <c r="C32" s="3"/>
      <c r="D32" s="3"/>
      <c r="E32" s="3"/>
      <c r="F32" s="3"/>
      <c r="G32" s="3"/>
      <c r="H32" s="3"/>
      <c r="I32" s="3"/>
      <c r="J32" s="3"/>
      <c r="K32" s="3"/>
      <c r="L32" s="3"/>
      <c r="M32" s="3"/>
      <c r="N32" s="3"/>
      <c r="O32" s="3"/>
      <c r="P32" s="3"/>
      <c r="Q32" s="3"/>
      <c r="S32" s="27"/>
    </row>
    <row r="33" spans="1:19">
      <c r="A33" s="11"/>
      <c r="C33" s="3"/>
      <c r="D33" s="3"/>
      <c r="E33" s="3"/>
      <c r="F33" s="3"/>
      <c r="G33" s="3"/>
      <c r="H33" s="3"/>
      <c r="I33" s="3"/>
      <c r="J33" s="3"/>
      <c r="K33" s="3"/>
      <c r="L33" s="3"/>
      <c r="M33" s="3"/>
      <c r="N33" s="3"/>
      <c r="O33" s="3"/>
      <c r="P33" s="3"/>
      <c r="Q33" s="3"/>
      <c r="S33" s="27"/>
    </row>
    <row r="34" spans="1:19">
      <c r="C34" s="8"/>
    </row>
    <row r="35" spans="1:19">
      <c r="C35" s="3"/>
      <c r="D35" s="3"/>
      <c r="E35" s="3"/>
      <c r="F35" s="3"/>
      <c r="G35" s="3"/>
      <c r="H35" s="3"/>
      <c r="I35" s="3"/>
      <c r="J35" s="3"/>
      <c r="K35" s="3"/>
      <c r="L35" s="3"/>
      <c r="M35" s="3"/>
      <c r="N35" s="3"/>
      <c r="O35" s="3"/>
      <c r="P35" s="3"/>
      <c r="Q35" s="3"/>
    </row>
    <row r="37" spans="1:19">
      <c r="C37" s="3"/>
      <c r="D37" s="3"/>
      <c r="E37" s="3"/>
      <c r="F37" s="3"/>
      <c r="G37" s="3"/>
      <c r="H37" s="3"/>
      <c r="I37" s="3"/>
      <c r="J37" s="3"/>
      <c r="K37" s="3"/>
      <c r="L37" s="3"/>
      <c r="M37" s="3"/>
      <c r="N37" s="3"/>
      <c r="O37" s="3"/>
      <c r="P37" s="3"/>
      <c r="Q37" s="3"/>
    </row>
    <row r="38" spans="1:19">
      <c r="C38" s="3"/>
      <c r="D38" s="3"/>
      <c r="E38" s="3"/>
      <c r="F38" s="3"/>
      <c r="G38" s="3"/>
      <c r="H38" s="3"/>
      <c r="I38" s="3"/>
      <c r="J38" s="3"/>
      <c r="K38" s="3"/>
      <c r="L38" s="3"/>
      <c r="M38" s="3"/>
      <c r="N38" s="3"/>
      <c r="O38" s="3"/>
      <c r="P38" s="3"/>
      <c r="Q38" s="3"/>
    </row>
    <row r="51" spans="1:1">
      <c r="A51" t="s">
        <v>98</v>
      </c>
    </row>
    <row r="53" spans="1:1">
      <c r="A53" t="s">
        <v>100</v>
      </c>
    </row>
  </sheetData>
  <phoneticPr fontId="0" type="noConversion"/>
  <printOptions horizontalCentered="1" verticalCentered="1"/>
  <pageMargins left="0.25" right="0.25" top="0.5" bottom="0.5" header="0" footer="0"/>
  <pageSetup scale="65" orientation="landscape" blackAndWhite="1" horizontalDpi="4294967292"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176"/>
  <sheetViews>
    <sheetView zoomScaleNormal="100" workbookViewId="0"/>
  </sheetViews>
  <sheetFormatPr defaultRowHeight="12.5"/>
  <cols>
    <col min="1" max="1" width="3" customWidth="1"/>
    <col min="2" max="2" width="19.6328125" customWidth="1"/>
    <col min="3" max="3" width="17.36328125" customWidth="1"/>
    <col min="4" max="5" width="14.36328125" customWidth="1"/>
    <col min="6" max="6" width="12.36328125" customWidth="1"/>
    <col min="7" max="8" width="11.6328125" customWidth="1"/>
    <col min="9" max="9" width="10.6328125" customWidth="1"/>
    <col min="10" max="10" width="11" customWidth="1"/>
    <col min="11" max="11" width="1" customWidth="1"/>
    <col min="12" max="12" width="12.90625" customWidth="1"/>
    <col min="13" max="13" width="10.08984375" customWidth="1"/>
    <col min="14" max="14" width="12.54296875" customWidth="1"/>
    <col min="15" max="15" width="10" customWidth="1"/>
    <col min="16" max="16" width="10.36328125" customWidth="1"/>
    <col min="17" max="17" width="1.453125" customWidth="1"/>
    <col min="18" max="18" width="13" customWidth="1"/>
    <col min="19" max="19" width="10.6328125" customWidth="1"/>
    <col min="20" max="20" width="12" customWidth="1"/>
    <col min="21" max="21" width="10.6328125" customWidth="1"/>
    <col min="22" max="22" width="10.36328125" customWidth="1"/>
    <col min="23" max="23" width="0.90625" customWidth="1"/>
    <col min="24" max="24" width="12.6328125" customWidth="1"/>
    <col min="25" max="25" width="11.08984375" customWidth="1"/>
    <col min="26" max="26" width="11.6328125" customWidth="1"/>
    <col min="27" max="27" width="10.08984375" customWidth="1"/>
    <col min="28" max="28" width="9.453125" customWidth="1"/>
    <col min="29" max="29" width="1" customWidth="1"/>
    <col min="30" max="30" width="13" customWidth="1"/>
    <col min="31" max="31" width="11" customWidth="1"/>
    <col min="32" max="32" width="11.90625" customWidth="1"/>
    <col min="33" max="33" width="10.36328125" customWidth="1"/>
    <col min="34" max="34" width="9.90625" customWidth="1"/>
    <col min="35" max="35" width="1.36328125" customWidth="1"/>
    <col min="36" max="36" width="12.90625" customWidth="1"/>
    <col min="37" max="37" width="10.36328125" customWidth="1"/>
    <col min="38" max="38" width="12.36328125" customWidth="1"/>
    <col min="39" max="39" width="12" customWidth="1"/>
    <col min="40" max="40" width="9.6328125" customWidth="1"/>
    <col min="41" max="41" width="1" customWidth="1"/>
    <col min="42" max="42" width="12.08984375" customWidth="1"/>
    <col min="43" max="43" width="10.453125" customWidth="1"/>
    <col min="44" max="44" width="11.90625" customWidth="1"/>
    <col min="45" max="45" width="10.6328125" customWidth="1"/>
    <col min="46" max="46" width="10" customWidth="1"/>
    <col min="47" max="47" width="11.453125" customWidth="1"/>
    <col min="48" max="48" width="12" customWidth="1"/>
  </cols>
  <sheetData>
    <row r="1" spans="1:51" ht="17.5">
      <c r="A1" s="157" t="s">
        <v>11</v>
      </c>
      <c r="B1" s="102"/>
      <c r="C1" s="8"/>
      <c r="D1" s="8"/>
      <c r="E1" s="8"/>
    </row>
    <row r="2" spans="1:51" ht="20">
      <c r="A2" s="104" t="s">
        <v>12</v>
      </c>
      <c r="B2" s="102"/>
      <c r="C2" s="8"/>
      <c r="D2" s="8"/>
      <c r="E2" s="8"/>
    </row>
    <row r="3" spans="1:51" ht="14">
      <c r="A3" s="158" t="s">
        <v>13</v>
      </c>
      <c r="B3" s="8"/>
      <c r="C3" s="8"/>
      <c r="D3" s="8"/>
    </row>
    <row r="4" spans="1:51" ht="18">
      <c r="A4" s="159" t="str">
        <f>SUMMARY!A2</f>
        <v>** Contractor's Name</v>
      </c>
      <c r="B4" s="148"/>
      <c r="C4" s="8"/>
      <c r="D4" s="8"/>
      <c r="F4" s="34"/>
      <c r="G4" s="58"/>
      <c r="H4" s="58" t="s">
        <v>14</v>
      </c>
      <c r="I4" s="58"/>
      <c r="J4" s="59"/>
      <c r="K4" s="34"/>
      <c r="L4" s="58"/>
      <c r="M4" s="58"/>
      <c r="N4" s="58" t="s">
        <v>15</v>
      </c>
      <c r="O4" s="58"/>
      <c r="P4" s="59"/>
      <c r="Q4" s="34"/>
      <c r="R4" s="58"/>
      <c r="S4" s="58"/>
      <c r="T4" s="58" t="s">
        <v>16</v>
      </c>
      <c r="U4" s="58"/>
      <c r="V4" s="59"/>
      <c r="W4" s="34"/>
      <c r="X4" s="58"/>
      <c r="Y4" s="58"/>
      <c r="Z4" s="58" t="s">
        <v>17</v>
      </c>
      <c r="AA4" s="58"/>
      <c r="AB4" s="59"/>
      <c r="AC4" s="34"/>
      <c r="AD4" s="58"/>
      <c r="AE4" s="58"/>
      <c r="AF4" s="58" t="s">
        <v>18</v>
      </c>
      <c r="AG4" s="58"/>
      <c r="AH4" s="59"/>
      <c r="AI4" s="34"/>
      <c r="AJ4" s="58"/>
      <c r="AK4" s="58"/>
      <c r="AL4" s="58" t="s">
        <v>19</v>
      </c>
      <c r="AM4" s="58"/>
      <c r="AN4" s="59"/>
      <c r="AO4" s="34"/>
      <c r="AP4" s="58"/>
      <c r="AQ4" s="58"/>
      <c r="AR4" s="58" t="s">
        <v>20</v>
      </c>
      <c r="AS4" s="58"/>
      <c r="AT4" s="58"/>
      <c r="AU4" s="34"/>
      <c r="AV4" s="48"/>
    </row>
    <row r="5" spans="1:51" ht="15.5">
      <c r="A5" s="139" t="str">
        <f>SUMMARY!A3</f>
        <v>**  RFP No.</v>
      </c>
      <c r="B5" s="149"/>
      <c r="C5" s="8"/>
      <c r="D5" s="1"/>
      <c r="F5" s="30"/>
      <c r="G5" s="96">
        <f>SUMMARY!C5</f>
        <v>39083</v>
      </c>
      <c r="H5" s="9" t="s">
        <v>10</v>
      </c>
      <c r="I5" s="96">
        <f>SUMMARY!C7</f>
        <v>39447</v>
      </c>
      <c r="J5" s="60"/>
      <c r="K5" s="30"/>
      <c r="L5" s="8"/>
      <c r="M5" s="29">
        <f>+I5+1</f>
        <v>39448</v>
      </c>
      <c r="N5" s="9" t="s">
        <v>10</v>
      </c>
      <c r="O5" s="29">
        <f>SUMMARY!E7</f>
        <v>39813</v>
      </c>
      <c r="P5" s="60"/>
      <c r="Q5" s="30"/>
      <c r="R5" s="8"/>
      <c r="S5" s="29">
        <f>+O5+1</f>
        <v>39814</v>
      </c>
      <c r="T5" s="9" t="s">
        <v>10</v>
      </c>
      <c r="U5" s="29">
        <f>SUMMARY!G7</f>
        <v>40178</v>
      </c>
      <c r="V5" s="60"/>
      <c r="W5" s="30"/>
      <c r="X5" s="8"/>
      <c r="Y5" s="29">
        <f>+U5+1</f>
        <v>40179</v>
      </c>
      <c r="Z5" s="9" t="s">
        <v>10</v>
      </c>
      <c r="AA5" s="29">
        <f>SUMMARY!I7</f>
        <v>40543</v>
      </c>
      <c r="AB5" s="60"/>
      <c r="AC5" s="30"/>
      <c r="AD5" s="8"/>
      <c r="AE5" s="29">
        <f>+AA5+1</f>
        <v>40544</v>
      </c>
      <c r="AF5" s="9" t="s">
        <v>10</v>
      </c>
      <c r="AG5" s="29">
        <f>SUMMARY!K7</f>
        <v>40908</v>
      </c>
      <c r="AH5" s="60"/>
      <c r="AI5" s="30"/>
      <c r="AJ5" s="8"/>
      <c r="AK5" s="29">
        <f>+AG5+1</f>
        <v>40909</v>
      </c>
      <c r="AL5" s="9" t="s">
        <v>10</v>
      </c>
      <c r="AM5" s="29">
        <f>SUMMARY!M7</f>
        <v>41274</v>
      </c>
      <c r="AN5" s="60"/>
      <c r="AO5" s="30"/>
      <c r="AP5" s="8"/>
      <c r="AQ5" s="29">
        <f>+AM5+1</f>
        <v>41275</v>
      </c>
      <c r="AR5" s="9" t="s">
        <v>10</v>
      </c>
      <c r="AS5" s="29">
        <f>SUMMARY!O7</f>
        <v>41639</v>
      </c>
      <c r="AT5" s="8"/>
      <c r="AU5" s="31" t="s">
        <v>9</v>
      </c>
      <c r="AV5" s="49" t="s">
        <v>9</v>
      </c>
    </row>
    <row r="6" spans="1:51">
      <c r="B6" s="1"/>
      <c r="C6" s="1"/>
      <c r="D6" s="4" t="s">
        <v>21</v>
      </c>
      <c r="E6" s="5" t="s">
        <v>22</v>
      </c>
      <c r="F6" s="31" t="s">
        <v>23</v>
      </c>
      <c r="G6" s="9" t="s">
        <v>24</v>
      </c>
      <c r="H6" s="10" t="s">
        <v>25</v>
      </c>
      <c r="I6" s="10" t="s">
        <v>26</v>
      </c>
      <c r="J6" s="61" t="s">
        <v>26</v>
      </c>
      <c r="K6" s="32"/>
      <c r="L6" s="31" t="s">
        <v>23</v>
      </c>
      <c r="M6" s="9" t="s">
        <v>24</v>
      </c>
      <c r="N6" s="10" t="s">
        <v>25</v>
      </c>
      <c r="O6" s="10" t="s">
        <v>26</v>
      </c>
      <c r="P6" s="61" t="s">
        <v>26</v>
      </c>
      <c r="Q6" s="30"/>
      <c r="R6" s="31" t="s">
        <v>23</v>
      </c>
      <c r="S6" s="9" t="s">
        <v>24</v>
      </c>
      <c r="T6" s="10" t="s">
        <v>25</v>
      </c>
      <c r="U6" s="10" t="s">
        <v>26</v>
      </c>
      <c r="V6" s="61" t="s">
        <v>26</v>
      </c>
      <c r="W6" s="30"/>
      <c r="X6" s="31" t="s">
        <v>23</v>
      </c>
      <c r="Y6" s="9" t="s">
        <v>24</v>
      </c>
      <c r="Z6" s="10" t="s">
        <v>25</v>
      </c>
      <c r="AA6" s="10" t="s">
        <v>26</v>
      </c>
      <c r="AB6" s="61" t="s">
        <v>26</v>
      </c>
      <c r="AC6" s="30"/>
      <c r="AD6" s="31" t="s">
        <v>23</v>
      </c>
      <c r="AE6" s="9" t="s">
        <v>24</v>
      </c>
      <c r="AF6" s="10" t="s">
        <v>25</v>
      </c>
      <c r="AG6" s="10" t="s">
        <v>26</v>
      </c>
      <c r="AH6" s="61" t="s">
        <v>26</v>
      </c>
      <c r="AI6" s="30"/>
      <c r="AJ6" s="31" t="s">
        <v>23</v>
      </c>
      <c r="AK6" s="9" t="s">
        <v>24</v>
      </c>
      <c r="AL6" s="10" t="s">
        <v>25</v>
      </c>
      <c r="AM6" s="10" t="s">
        <v>26</v>
      </c>
      <c r="AN6" s="61" t="s">
        <v>26</v>
      </c>
      <c r="AO6" s="30"/>
      <c r="AP6" s="31" t="s">
        <v>23</v>
      </c>
      <c r="AQ6" s="9" t="s">
        <v>24</v>
      </c>
      <c r="AR6" s="10" t="s">
        <v>25</v>
      </c>
      <c r="AS6" s="10" t="s">
        <v>26</v>
      </c>
      <c r="AT6" s="10" t="s">
        <v>26</v>
      </c>
      <c r="AU6" s="32" t="s">
        <v>25</v>
      </c>
      <c r="AV6" s="50" t="s">
        <v>26</v>
      </c>
    </row>
    <row r="7" spans="1:51">
      <c r="A7" s="53"/>
      <c r="B7" s="75" t="s">
        <v>27</v>
      </c>
      <c r="C7" s="75" t="s">
        <v>28</v>
      </c>
      <c r="D7" s="53" t="s">
        <v>29</v>
      </c>
      <c r="E7" s="53" t="s">
        <v>29</v>
      </c>
      <c r="F7" s="62" t="s">
        <v>30</v>
      </c>
      <c r="G7" s="47" t="s">
        <v>31</v>
      </c>
      <c r="H7" s="63" t="s">
        <v>32</v>
      </c>
      <c r="I7" s="63" t="s">
        <v>33</v>
      </c>
      <c r="J7" s="64" t="s">
        <v>32</v>
      </c>
      <c r="K7" s="69"/>
      <c r="L7" s="62" t="s">
        <v>30</v>
      </c>
      <c r="M7" s="47" t="s">
        <v>31</v>
      </c>
      <c r="N7" s="63" t="s">
        <v>32</v>
      </c>
      <c r="O7" s="63" t="s">
        <v>33</v>
      </c>
      <c r="P7" s="64" t="s">
        <v>32</v>
      </c>
      <c r="Q7" s="73"/>
      <c r="R7" s="62" t="s">
        <v>30</v>
      </c>
      <c r="S7" s="47" t="s">
        <v>31</v>
      </c>
      <c r="T7" s="63" t="s">
        <v>32</v>
      </c>
      <c r="U7" s="63" t="s">
        <v>33</v>
      </c>
      <c r="V7" s="64" t="s">
        <v>32</v>
      </c>
      <c r="W7" s="73"/>
      <c r="X7" s="62" t="s">
        <v>30</v>
      </c>
      <c r="Y7" s="47" t="s">
        <v>31</v>
      </c>
      <c r="Z7" s="63" t="s">
        <v>32</v>
      </c>
      <c r="AA7" s="63" t="s">
        <v>33</v>
      </c>
      <c r="AB7" s="64" t="s">
        <v>32</v>
      </c>
      <c r="AC7" s="73"/>
      <c r="AD7" s="62" t="s">
        <v>30</v>
      </c>
      <c r="AE7" s="47" t="s">
        <v>31</v>
      </c>
      <c r="AF7" s="63" t="s">
        <v>32</v>
      </c>
      <c r="AG7" s="63" t="s">
        <v>33</v>
      </c>
      <c r="AH7" s="64" t="s">
        <v>32</v>
      </c>
      <c r="AI7" s="73"/>
      <c r="AJ7" s="62" t="s">
        <v>30</v>
      </c>
      <c r="AK7" s="47" t="s">
        <v>31</v>
      </c>
      <c r="AL7" s="63" t="s">
        <v>32</v>
      </c>
      <c r="AM7" s="63" t="s">
        <v>33</v>
      </c>
      <c r="AN7" s="64" t="s">
        <v>32</v>
      </c>
      <c r="AO7" s="73"/>
      <c r="AP7" s="62" t="s">
        <v>30</v>
      </c>
      <c r="AQ7" s="47" t="s">
        <v>31</v>
      </c>
      <c r="AR7" s="63" t="s">
        <v>32</v>
      </c>
      <c r="AS7" s="63" t="s">
        <v>33</v>
      </c>
      <c r="AT7" s="63" t="s">
        <v>32</v>
      </c>
      <c r="AU7" s="76" t="s">
        <v>32</v>
      </c>
      <c r="AV7" s="77" t="s">
        <v>32</v>
      </c>
    </row>
    <row r="8" spans="1:51">
      <c r="A8" s="101">
        <v>1</v>
      </c>
      <c r="B8" s="150"/>
      <c r="D8" s="3">
        <v>0</v>
      </c>
      <c r="E8" s="3">
        <f t="shared" ref="E8:E24" si="0">ROUND((+D8*(1+$E$48/12*$E$53)),0)</f>
        <v>0</v>
      </c>
      <c r="F8" s="65">
        <v>0</v>
      </c>
      <c r="G8" s="15">
        <v>12</v>
      </c>
      <c r="H8" s="105">
        <f>ROUND((+$E8*F8/12*G8),0)</f>
        <v>0</v>
      </c>
      <c r="I8" s="14">
        <v>0</v>
      </c>
      <c r="J8" s="106">
        <f>ROUND((+I8*H8),0)</f>
        <v>0</v>
      </c>
      <c r="K8" s="70"/>
      <c r="L8" s="14">
        <v>0</v>
      </c>
      <c r="M8" s="71">
        <v>12</v>
      </c>
      <c r="N8" s="105">
        <f>ROUND((+$E8*L8/12*M8*(1+$E$48)),0)</f>
        <v>0</v>
      </c>
      <c r="O8" s="14">
        <v>0</v>
      </c>
      <c r="P8" s="106">
        <f>ROUND((+O8*N8),0)</f>
        <v>0</v>
      </c>
      <c r="Q8" s="30"/>
      <c r="R8" s="14">
        <v>0</v>
      </c>
      <c r="S8" s="15">
        <v>12</v>
      </c>
      <c r="T8" s="105">
        <f>ROUND((+$E8*R8/12*S8*(1+$E$48)*(1+$E$48)),0)</f>
        <v>0</v>
      </c>
      <c r="U8" s="14">
        <v>0</v>
      </c>
      <c r="V8" s="106">
        <f>ROUND((+U8*T8),0)</f>
        <v>0</v>
      </c>
      <c r="W8" s="30"/>
      <c r="X8" s="14">
        <v>0</v>
      </c>
      <c r="Y8" s="15">
        <v>12</v>
      </c>
      <c r="Z8" s="105">
        <f>ROUND((+$E8*X8/12*Y8*(1+$E$48)*(1+$E$48)*(1+$E$48)),0)</f>
        <v>0</v>
      </c>
      <c r="AA8" s="14">
        <v>0</v>
      </c>
      <c r="AB8" s="106">
        <f>ROUND((+AA8*Z8),0)</f>
        <v>0</v>
      </c>
      <c r="AC8" s="30"/>
      <c r="AD8" s="14">
        <v>0</v>
      </c>
      <c r="AE8" s="15">
        <v>12</v>
      </c>
      <c r="AF8" s="105">
        <f>ROUND((+$E8*AD8/12*AE8*(1+$E$48)*(1+$E$48)*(1+$E$48)*(1+$E$48)),0)</f>
        <v>0</v>
      </c>
      <c r="AG8" s="14">
        <v>0</v>
      </c>
      <c r="AH8" s="105">
        <f>ROUND((+AG8*AF8),0)</f>
        <v>0</v>
      </c>
      <c r="AI8" s="30"/>
      <c r="AJ8" s="14">
        <v>0</v>
      </c>
      <c r="AK8" s="15">
        <v>12</v>
      </c>
      <c r="AL8" s="105">
        <f>ROUND((+$E8*AJ8/12*AK8*(1+$E$48)*(1+$E$48)*(1+$E$48)*(1+$E$48)*(1+$E$48)),0)</f>
        <v>0</v>
      </c>
      <c r="AM8" s="14">
        <v>0</v>
      </c>
      <c r="AN8" s="106">
        <f>ROUND((+AM8*AL8),0)</f>
        <v>0</v>
      </c>
      <c r="AO8" s="30"/>
      <c r="AP8" s="14">
        <v>0</v>
      </c>
      <c r="AQ8" s="15">
        <v>12</v>
      </c>
      <c r="AR8" s="105">
        <f>ROUND((+$E8*AP8/12*AQ8*(1+$E$48)*(1+$E$48)*(1+$E$48)*(1+$E$48)*(1+$E$48)*(1+$E$48)),0)</f>
        <v>0</v>
      </c>
      <c r="AS8" s="14">
        <v>0</v>
      </c>
      <c r="AT8" s="105">
        <f>ROUND((+AS8*AR8),0)</f>
        <v>0</v>
      </c>
      <c r="AU8" s="57">
        <f t="shared" ref="AU8:AU39" si="1">+AR8+AL8+AF8+Z8+T8+N8+H8</f>
        <v>0</v>
      </c>
      <c r="AV8" s="40">
        <f t="shared" ref="AV8:AV39" si="2">+AT8+AN8+AH8+AB8+V8+P8+J8</f>
        <v>0</v>
      </c>
    </row>
    <row r="9" spans="1:51">
      <c r="A9" s="101">
        <v>2</v>
      </c>
      <c r="B9" s="150"/>
      <c r="D9" s="20">
        <v>0</v>
      </c>
      <c r="E9" s="112">
        <f t="shared" si="0"/>
        <v>0</v>
      </c>
      <c r="F9" s="65">
        <v>0</v>
      </c>
      <c r="G9" s="15">
        <v>12</v>
      </c>
      <c r="H9" s="115">
        <f t="shared" ref="H9:H24" si="3">ROUND((+$E9*F9/12*G9),0)</f>
        <v>0</v>
      </c>
      <c r="I9" s="14">
        <v>0</v>
      </c>
      <c r="J9" s="116">
        <f t="shared" ref="J9:J24" si="4">ROUND((+I9*H9),0)</f>
        <v>0</v>
      </c>
      <c r="K9" s="33"/>
      <c r="L9" s="14">
        <v>0</v>
      </c>
      <c r="M9" s="15">
        <v>12</v>
      </c>
      <c r="N9" s="115">
        <f t="shared" ref="N9:N24" si="5">ROUND((+$E9*L9/12*M9*(1+$E$48)),0)</f>
        <v>0</v>
      </c>
      <c r="O9" s="14">
        <v>0</v>
      </c>
      <c r="P9" s="116">
        <f t="shared" ref="P9:P24" si="6">ROUND((+O9*N9),0)</f>
        <v>0</v>
      </c>
      <c r="Q9" s="30"/>
      <c r="R9" s="14">
        <v>0</v>
      </c>
      <c r="S9" s="15">
        <v>12</v>
      </c>
      <c r="T9" s="115">
        <f t="shared" ref="T9:T24" si="7">ROUND((+$E9*R9/12*S9*(1+$E$48)*(1+$E$48)),0)</f>
        <v>0</v>
      </c>
      <c r="U9" s="14">
        <v>0</v>
      </c>
      <c r="V9" s="116">
        <f t="shared" ref="V9:V24" si="8">ROUND((+U9*T9),0)</f>
        <v>0</v>
      </c>
      <c r="W9" s="30"/>
      <c r="X9" s="14">
        <v>0</v>
      </c>
      <c r="Y9" s="15">
        <v>12</v>
      </c>
      <c r="Z9" s="115">
        <f t="shared" ref="Z9:Z24" si="9">ROUND((+$E9*X9/12*Y9*(1+$E$48)*(1+$E$48)*(1+$E$48)),0)</f>
        <v>0</v>
      </c>
      <c r="AA9" s="14">
        <v>0</v>
      </c>
      <c r="AB9" s="116">
        <f t="shared" ref="AB9:AB24" si="10">ROUND((+AA9*Z9),0)</f>
        <v>0</v>
      </c>
      <c r="AC9" s="30"/>
      <c r="AD9" s="14">
        <v>0</v>
      </c>
      <c r="AE9" s="15">
        <v>12</v>
      </c>
      <c r="AF9" s="115">
        <f t="shared" ref="AF9:AF24" si="11">ROUND((+$E9*AD9/12*AE9*(1+$E$48)*(1+$E$48)*(1+$E$48)*(1+$E$48)),0)</f>
        <v>0</v>
      </c>
      <c r="AG9" s="14">
        <v>0</v>
      </c>
      <c r="AH9" s="115">
        <f t="shared" ref="AH9:AH24" si="12">ROUND((+AG9*AF9),0)</f>
        <v>0</v>
      </c>
      <c r="AI9" s="30"/>
      <c r="AJ9" s="14">
        <v>0</v>
      </c>
      <c r="AK9" s="15">
        <v>12</v>
      </c>
      <c r="AL9" s="115">
        <f t="shared" ref="AL9:AL24" si="13">ROUND((+$E9*AJ9/12*AK9*(1+$E$48)*(1+$E$48)*(1+$E$48)*(1+$E$48)*(1+$E$48)),0)</f>
        <v>0</v>
      </c>
      <c r="AM9" s="14">
        <v>0</v>
      </c>
      <c r="AN9" s="116">
        <f t="shared" ref="AN9:AN24" si="14">ROUND((+AM9*AL9),0)</f>
        <v>0</v>
      </c>
      <c r="AO9" s="30"/>
      <c r="AP9" s="14">
        <v>0</v>
      </c>
      <c r="AQ9" s="15">
        <v>12</v>
      </c>
      <c r="AR9" s="115">
        <f t="shared" ref="AR9:AR24" si="15">ROUND((+$E9*AP9/12*AQ9*(1+$E$48)*(1+$E$48)*(1+$E$48)*(1+$E$48)*(1+$E$48)*(1+$E$48)),0)</f>
        <v>0</v>
      </c>
      <c r="AS9" s="14">
        <v>0</v>
      </c>
      <c r="AT9" s="115">
        <f t="shared" ref="AT9:AT24" si="16">ROUND((+AS9*AR9),0)</f>
        <v>0</v>
      </c>
      <c r="AU9" s="119">
        <f t="shared" si="1"/>
        <v>0</v>
      </c>
      <c r="AV9" s="120">
        <f t="shared" si="2"/>
        <v>0</v>
      </c>
    </row>
    <row r="10" spans="1:51">
      <c r="A10" s="101">
        <v>3</v>
      </c>
      <c r="B10" s="150"/>
      <c r="D10" s="20">
        <v>0</v>
      </c>
      <c r="E10" s="112">
        <f t="shared" si="0"/>
        <v>0</v>
      </c>
      <c r="F10" s="65">
        <v>0</v>
      </c>
      <c r="G10" s="15">
        <v>12</v>
      </c>
      <c r="H10" s="115">
        <f t="shared" si="3"/>
        <v>0</v>
      </c>
      <c r="I10" s="14">
        <v>0</v>
      </c>
      <c r="J10" s="116">
        <f t="shared" si="4"/>
        <v>0</v>
      </c>
      <c r="K10" s="33"/>
      <c r="L10" s="14">
        <v>0</v>
      </c>
      <c r="M10" s="15">
        <v>12</v>
      </c>
      <c r="N10" s="115">
        <f t="shared" si="5"/>
        <v>0</v>
      </c>
      <c r="O10" s="14">
        <v>0</v>
      </c>
      <c r="P10" s="116">
        <f t="shared" si="6"/>
        <v>0</v>
      </c>
      <c r="Q10" s="30"/>
      <c r="R10" s="14">
        <v>0</v>
      </c>
      <c r="S10" s="15">
        <v>12</v>
      </c>
      <c r="T10" s="115">
        <f t="shared" si="7"/>
        <v>0</v>
      </c>
      <c r="U10" s="14">
        <v>0</v>
      </c>
      <c r="V10" s="116">
        <f t="shared" si="8"/>
        <v>0</v>
      </c>
      <c r="W10" s="30"/>
      <c r="X10" s="14">
        <v>0</v>
      </c>
      <c r="Y10" s="15">
        <v>12</v>
      </c>
      <c r="Z10" s="115">
        <f t="shared" si="9"/>
        <v>0</v>
      </c>
      <c r="AA10" s="14">
        <v>0</v>
      </c>
      <c r="AB10" s="116">
        <f t="shared" si="10"/>
        <v>0</v>
      </c>
      <c r="AC10" s="30"/>
      <c r="AD10" s="14">
        <v>0</v>
      </c>
      <c r="AE10" s="15">
        <v>12</v>
      </c>
      <c r="AF10" s="115">
        <f t="shared" si="11"/>
        <v>0</v>
      </c>
      <c r="AG10" s="14">
        <v>0</v>
      </c>
      <c r="AH10" s="115">
        <f t="shared" si="12"/>
        <v>0</v>
      </c>
      <c r="AI10" s="30"/>
      <c r="AJ10" s="14">
        <v>0</v>
      </c>
      <c r="AK10" s="15">
        <v>12</v>
      </c>
      <c r="AL10" s="115">
        <f t="shared" si="13"/>
        <v>0</v>
      </c>
      <c r="AM10" s="14">
        <v>0</v>
      </c>
      <c r="AN10" s="116">
        <f t="shared" si="14"/>
        <v>0</v>
      </c>
      <c r="AO10" s="30"/>
      <c r="AP10" s="14">
        <v>0</v>
      </c>
      <c r="AQ10" s="15">
        <v>12</v>
      </c>
      <c r="AR10" s="115">
        <f t="shared" si="15"/>
        <v>0</v>
      </c>
      <c r="AS10" s="14">
        <v>0</v>
      </c>
      <c r="AT10" s="115">
        <f t="shared" si="16"/>
        <v>0</v>
      </c>
      <c r="AU10" s="119">
        <f t="shared" si="1"/>
        <v>0</v>
      </c>
      <c r="AV10" s="120">
        <f t="shared" si="2"/>
        <v>0</v>
      </c>
      <c r="AY10" s="8"/>
    </row>
    <row r="11" spans="1:51">
      <c r="A11" s="101">
        <v>4</v>
      </c>
      <c r="D11" s="20">
        <v>0</v>
      </c>
      <c r="E11" s="112">
        <f t="shared" si="0"/>
        <v>0</v>
      </c>
      <c r="F11" s="65">
        <v>0</v>
      </c>
      <c r="G11" s="15">
        <v>12</v>
      </c>
      <c r="H11" s="115">
        <f t="shared" si="3"/>
        <v>0</v>
      </c>
      <c r="I11" s="14">
        <v>0</v>
      </c>
      <c r="J11" s="116">
        <f t="shared" si="4"/>
        <v>0</v>
      </c>
      <c r="K11" s="33"/>
      <c r="L11" s="14">
        <v>0</v>
      </c>
      <c r="M11" s="15">
        <v>12</v>
      </c>
      <c r="N11" s="115">
        <f t="shared" si="5"/>
        <v>0</v>
      </c>
      <c r="O11" s="14">
        <v>0</v>
      </c>
      <c r="P11" s="116">
        <f t="shared" si="6"/>
        <v>0</v>
      </c>
      <c r="Q11" s="30"/>
      <c r="R11" s="14">
        <v>0</v>
      </c>
      <c r="S11" s="15">
        <v>12</v>
      </c>
      <c r="T11" s="115">
        <f t="shared" si="7"/>
        <v>0</v>
      </c>
      <c r="U11" s="14">
        <v>0</v>
      </c>
      <c r="V11" s="116">
        <f t="shared" si="8"/>
        <v>0</v>
      </c>
      <c r="W11" s="30"/>
      <c r="X11" s="14">
        <v>0</v>
      </c>
      <c r="Y11" s="15">
        <v>12</v>
      </c>
      <c r="Z11" s="115">
        <f t="shared" si="9"/>
        <v>0</v>
      </c>
      <c r="AA11" s="14">
        <v>0</v>
      </c>
      <c r="AB11" s="116">
        <f t="shared" si="10"/>
        <v>0</v>
      </c>
      <c r="AC11" s="30"/>
      <c r="AD11" s="14">
        <v>0</v>
      </c>
      <c r="AE11" s="15">
        <v>12</v>
      </c>
      <c r="AF11" s="115">
        <f t="shared" si="11"/>
        <v>0</v>
      </c>
      <c r="AG11" s="14">
        <v>0</v>
      </c>
      <c r="AH11" s="115">
        <f t="shared" si="12"/>
        <v>0</v>
      </c>
      <c r="AI11" s="30"/>
      <c r="AJ11" s="14">
        <v>0</v>
      </c>
      <c r="AK11" s="15">
        <v>12</v>
      </c>
      <c r="AL11" s="115">
        <f t="shared" si="13"/>
        <v>0</v>
      </c>
      <c r="AM11" s="14">
        <v>0</v>
      </c>
      <c r="AN11" s="116">
        <f t="shared" si="14"/>
        <v>0</v>
      </c>
      <c r="AO11" s="30"/>
      <c r="AP11" s="14">
        <v>0</v>
      </c>
      <c r="AQ11" s="15">
        <v>12</v>
      </c>
      <c r="AR11" s="115">
        <f t="shared" si="15"/>
        <v>0</v>
      </c>
      <c r="AS11" s="14">
        <v>0</v>
      </c>
      <c r="AT11" s="115">
        <f t="shared" si="16"/>
        <v>0</v>
      </c>
      <c r="AU11" s="119">
        <f t="shared" si="1"/>
        <v>0</v>
      </c>
      <c r="AV11" s="120">
        <f t="shared" si="2"/>
        <v>0</v>
      </c>
      <c r="AY11" s="8"/>
    </row>
    <row r="12" spans="1:51">
      <c r="A12" s="101">
        <v>5</v>
      </c>
      <c r="D12" s="20">
        <v>0</v>
      </c>
      <c r="E12" s="112">
        <f t="shared" si="0"/>
        <v>0</v>
      </c>
      <c r="F12" s="65">
        <v>0</v>
      </c>
      <c r="G12" s="15">
        <v>12</v>
      </c>
      <c r="H12" s="115">
        <f t="shared" si="3"/>
        <v>0</v>
      </c>
      <c r="I12" s="14">
        <v>0</v>
      </c>
      <c r="J12" s="116">
        <f t="shared" si="4"/>
        <v>0</v>
      </c>
      <c r="K12" s="33"/>
      <c r="L12" s="14">
        <v>0</v>
      </c>
      <c r="M12" s="15">
        <v>12</v>
      </c>
      <c r="N12" s="115">
        <f t="shared" si="5"/>
        <v>0</v>
      </c>
      <c r="O12" s="14">
        <v>0</v>
      </c>
      <c r="P12" s="116">
        <f t="shared" si="6"/>
        <v>0</v>
      </c>
      <c r="Q12" s="30"/>
      <c r="R12" s="14">
        <v>0</v>
      </c>
      <c r="S12" s="15">
        <v>12</v>
      </c>
      <c r="T12" s="115">
        <f t="shared" si="7"/>
        <v>0</v>
      </c>
      <c r="U12" s="14">
        <v>0</v>
      </c>
      <c r="V12" s="116">
        <f t="shared" si="8"/>
        <v>0</v>
      </c>
      <c r="W12" s="30"/>
      <c r="X12" s="14">
        <v>0</v>
      </c>
      <c r="Y12" s="15">
        <v>12</v>
      </c>
      <c r="Z12" s="115">
        <f t="shared" si="9"/>
        <v>0</v>
      </c>
      <c r="AA12" s="14">
        <v>0</v>
      </c>
      <c r="AB12" s="116">
        <f t="shared" si="10"/>
        <v>0</v>
      </c>
      <c r="AC12" s="30"/>
      <c r="AD12" s="14">
        <v>0</v>
      </c>
      <c r="AE12" s="15">
        <v>12</v>
      </c>
      <c r="AF12" s="115">
        <f t="shared" si="11"/>
        <v>0</v>
      </c>
      <c r="AG12" s="14">
        <v>0</v>
      </c>
      <c r="AH12" s="115">
        <f t="shared" si="12"/>
        <v>0</v>
      </c>
      <c r="AI12" s="30"/>
      <c r="AJ12" s="14">
        <v>0</v>
      </c>
      <c r="AK12" s="15">
        <v>12</v>
      </c>
      <c r="AL12" s="115">
        <f t="shared" si="13"/>
        <v>0</v>
      </c>
      <c r="AM12" s="14">
        <v>0</v>
      </c>
      <c r="AN12" s="116">
        <f t="shared" si="14"/>
        <v>0</v>
      </c>
      <c r="AO12" s="30"/>
      <c r="AP12" s="14">
        <v>0</v>
      </c>
      <c r="AQ12" s="15">
        <v>12</v>
      </c>
      <c r="AR12" s="115">
        <f t="shared" si="15"/>
        <v>0</v>
      </c>
      <c r="AS12" s="14">
        <v>0</v>
      </c>
      <c r="AT12" s="115">
        <f t="shared" si="16"/>
        <v>0</v>
      </c>
      <c r="AU12" s="119">
        <f t="shared" si="1"/>
        <v>0</v>
      </c>
      <c r="AV12" s="120">
        <f t="shared" si="2"/>
        <v>0</v>
      </c>
    </row>
    <row r="13" spans="1:51">
      <c r="A13" s="101">
        <v>6</v>
      </c>
      <c r="D13" s="20">
        <v>0</v>
      </c>
      <c r="E13" s="112">
        <f t="shared" si="0"/>
        <v>0</v>
      </c>
      <c r="F13" s="65">
        <v>0</v>
      </c>
      <c r="G13" s="15">
        <v>12</v>
      </c>
      <c r="H13" s="115">
        <f t="shared" si="3"/>
        <v>0</v>
      </c>
      <c r="I13" s="14">
        <v>0</v>
      </c>
      <c r="J13" s="116">
        <f t="shared" si="4"/>
        <v>0</v>
      </c>
      <c r="K13" s="33"/>
      <c r="L13" s="14">
        <v>0</v>
      </c>
      <c r="M13" s="15">
        <v>12</v>
      </c>
      <c r="N13" s="115">
        <f t="shared" si="5"/>
        <v>0</v>
      </c>
      <c r="O13" s="14">
        <v>0</v>
      </c>
      <c r="P13" s="116">
        <f t="shared" si="6"/>
        <v>0</v>
      </c>
      <c r="Q13" s="30"/>
      <c r="R13" s="14">
        <v>0</v>
      </c>
      <c r="S13" s="15">
        <v>12</v>
      </c>
      <c r="T13" s="115">
        <f t="shared" si="7"/>
        <v>0</v>
      </c>
      <c r="U13" s="14">
        <v>0</v>
      </c>
      <c r="V13" s="116">
        <f t="shared" si="8"/>
        <v>0</v>
      </c>
      <c r="W13" s="30"/>
      <c r="X13" s="14">
        <v>0</v>
      </c>
      <c r="Y13" s="15">
        <v>12</v>
      </c>
      <c r="Z13" s="115">
        <f t="shared" si="9"/>
        <v>0</v>
      </c>
      <c r="AA13" s="14">
        <v>0</v>
      </c>
      <c r="AB13" s="116">
        <f t="shared" si="10"/>
        <v>0</v>
      </c>
      <c r="AC13" s="30"/>
      <c r="AD13" s="14">
        <v>0</v>
      </c>
      <c r="AE13" s="15">
        <v>12</v>
      </c>
      <c r="AF13" s="115">
        <f t="shared" si="11"/>
        <v>0</v>
      </c>
      <c r="AG13" s="14">
        <v>0</v>
      </c>
      <c r="AH13" s="115">
        <f t="shared" si="12"/>
        <v>0</v>
      </c>
      <c r="AI13" s="30"/>
      <c r="AJ13" s="14">
        <v>0</v>
      </c>
      <c r="AK13" s="15">
        <v>12</v>
      </c>
      <c r="AL13" s="115">
        <f t="shared" si="13"/>
        <v>0</v>
      </c>
      <c r="AM13" s="14">
        <v>0</v>
      </c>
      <c r="AN13" s="116">
        <f t="shared" si="14"/>
        <v>0</v>
      </c>
      <c r="AO13" s="30"/>
      <c r="AP13" s="14">
        <v>0</v>
      </c>
      <c r="AQ13" s="15">
        <v>12</v>
      </c>
      <c r="AR13" s="115">
        <f t="shared" si="15"/>
        <v>0</v>
      </c>
      <c r="AS13" s="14">
        <v>0</v>
      </c>
      <c r="AT13" s="115">
        <f t="shared" si="16"/>
        <v>0</v>
      </c>
      <c r="AU13" s="119">
        <f t="shared" si="1"/>
        <v>0</v>
      </c>
      <c r="AV13" s="120">
        <f t="shared" si="2"/>
        <v>0</v>
      </c>
    </row>
    <row r="14" spans="1:51">
      <c r="A14" s="101">
        <v>7</v>
      </c>
      <c r="D14" s="20">
        <v>0</v>
      </c>
      <c r="E14" s="112">
        <f t="shared" si="0"/>
        <v>0</v>
      </c>
      <c r="F14" s="65">
        <v>0</v>
      </c>
      <c r="G14" s="15">
        <v>12</v>
      </c>
      <c r="H14" s="115">
        <f t="shared" si="3"/>
        <v>0</v>
      </c>
      <c r="I14" s="14">
        <v>0</v>
      </c>
      <c r="J14" s="116">
        <f t="shared" si="4"/>
        <v>0</v>
      </c>
      <c r="K14" s="33"/>
      <c r="L14" s="14">
        <v>0</v>
      </c>
      <c r="M14" s="15">
        <v>12</v>
      </c>
      <c r="N14" s="115">
        <f t="shared" si="5"/>
        <v>0</v>
      </c>
      <c r="O14" s="14">
        <v>0</v>
      </c>
      <c r="P14" s="116">
        <f t="shared" si="6"/>
        <v>0</v>
      </c>
      <c r="Q14" s="30"/>
      <c r="R14" s="14">
        <v>0</v>
      </c>
      <c r="S14" s="15">
        <v>12</v>
      </c>
      <c r="T14" s="115">
        <f t="shared" si="7"/>
        <v>0</v>
      </c>
      <c r="U14" s="14">
        <v>0</v>
      </c>
      <c r="V14" s="116">
        <f t="shared" si="8"/>
        <v>0</v>
      </c>
      <c r="W14" s="30"/>
      <c r="X14" s="14">
        <v>0</v>
      </c>
      <c r="Y14" s="15">
        <v>12</v>
      </c>
      <c r="Z14" s="115">
        <f t="shared" si="9"/>
        <v>0</v>
      </c>
      <c r="AA14" s="14">
        <v>0</v>
      </c>
      <c r="AB14" s="116">
        <f t="shared" si="10"/>
        <v>0</v>
      </c>
      <c r="AC14" s="30"/>
      <c r="AD14" s="14">
        <v>0</v>
      </c>
      <c r="AE14" s="15">
        <v>12</v>
      </c>
      <c r="AF14" s="115">
        <f t="shared" si="11"/>
        <v>0</v>
      </c>
      <c r="AG14" s="14">
        <v>0</v>
      </c>
      <c r="AH14" s="115">
        <f t="shared" si="12"/>
        <v>0</v>
      </c>
      <c r="AI14" s="30"/>
      <c r="AJ14" s="14">
        <v>0</v>
      </c>
      <c r="AK14" s="15">
        <v>12</v>
      </c>
      <c r="AL14" s="115">
        <f t="shared" si="13"/>
        <v>0</v>
      </c>
      <c r="AM14" s="14">
        <v>0</v>
      </c>
      <c r="AN14" s="116">
        <f t="shared" si="14"/>
        <v>0</v>
      </c>
      <c r="AO14" s="30"/>
      <c r="AP14" s="14">
        <v>0</v>
      </c>
      <c r="AQ14" s="15">
        <v>12</v>
      </c>
      <c r="AR14" s="115">
        <f t="shared" si="15"/>
        <v>0</v>
      </c>
      <c r="AS14" s="14">
        <v>0</v>
      </c>
      <c r="AT14" s="115">
        <f t="shared" si="16"/>
        <v>0</v>
      </c>
      <c r="AU14" s="119">
        <f t="shared" si="1"/>
        <v>0</v>
      </c>
      <c r="AV14" s="120">
        <f t="shared" si="2"/>
        <v>0</v>
      </c>
    </row>
    <row r="15" spans="1:51">
      <c r="A15" s="101">
        <v>8</v>
      </c>
      <c r="D15" s="20">
        <v>0</v>
      </c>
      <c r="E15" s="112">
        <f t="shared" si="0"/>
        <v>0</v>
      </c>
      <c r="F15" s="65">
        <v>0</v>
      </c>
      <c r="G15" s="15">
        <v>12</v>
      </c>
      <c r="H15" s="115">
        <f t="shared" si="3"/>
        <v>0</v>
      </c>
      <c r="I15" s="14">
        <v>0</v>
      </c>
      <c r="J15" s="116">
        <f t="shared" si="4"/>
        <v>0</v>
      </c>
      <c r="K15" s="33"/>
      <c r="L15" s="14">
        <v>0</v>
      </c>
      <c r="M15" s="15">
        <v>12</v>
      </c>
      <c r="N15" s="115">
        <f t="shared" si="5"/>
        <v>0</v>
      </c>
      <c r="O15" s="14">
        <v>0</v>
      </c>
      <c r="P15" s="116">
        <f t="shared" si="6"/>
        <v>0</v>
      </c>
      <c r="Q15" s="30"/>
      <c r="R15" s="14">
        <v>0</v>
      </c>
      <c r="S15" s="15">
        <v>12</v>
      </c>
      <c r="T15" s="115">
        <f t="shared" si="7"/>
        <v>0</v>
      </c>
      <c r="U15" s="14">
        <v>0</v>
      </c>
      <c r="V15" s="116">
        <f t="shared" si="8"/>
        <v>0</v>
      </c>
      <c r="W15" s="30"/>
      <c r="X15" s="14">
        <v>0</v>
      </c>
      <c r="Y15" s="15">
        <v>12</v>
      </c>
      <c r="Z15" s="115">
        <f t="shared" si="9"/>
        <v>0</v>
      </c>
      <c r="AA15" s="14">
        <v>0</v>
      </c>
      <c r="AB15" s="116">
        <f t="shared" si="10"/>
        <v>0</v>
      </c>
      <c r="AC15" s="30"/>
      <c r="AD15" s="14">
        <v>0</v>
      </c>
      <c r="AE15" s="15">
        <v>12</v>
      </c>
      <c r="AF15" s="115">
        <f t="shared" si="11"/>
        <v>0</v>
      </c>
      <c r="AG15" s="14">
        <v>0</v>
      </c>
      <c r="AH15" s="115">
        <f t="shared" si="12"/>
        <v>0</v>
      </c>
      <c r="AI15" s="30"/>
      <c r="AJ15" s="14">
        <v>0</v>
      </c>
      <c r="AK15" s="15">
        <v>12</v>
      </c>
      <c r="AL15" s="115">
        <f t="shared" si="13"/>
        <v>0</v>
      </c>
      <c r="AM15" s="14">
        <v>0</v>
      </c>
      <c r="AN15" s="116">
        <f t="shared" si="14"/>
        <v>0</v>
      </c>
      <c r="AO15" s="30"/>
      <c r="AP15" s="14">
        <v>0</v>
      </c>
      <c r="AQ15" s="15">
        <v>12</v>
      </c>
      <c r="AR15" s="115">
        <f t="shared" si="15"/>
        <v>0</v>
      </c>
      <c r="AS15" s="14">
        <v>0</v>
      </c>
      <c r="AT15" s="115">
        <f t="shared" si="16"/>
        <v>0</v>
      </c>
      <c r="AU15" s="119">
        <f t="shared" si="1"/>
        <v>0</v>
      </c>
      <c r="AV15" s="120">
        <f t="shared" si="2"/>
        <v>0</v>
      </c>
    </row>
    <row r="16" spans="1:51">
      <c r="A16" s="101">
        <v>9</v>
      </c>
      <c r="D16" s="20">
        <v>0</v>
      </c>
      <c r="E16" s="112">
        <f t="shared" si="0"/>
        <v>0</v>
      </c>
      <c r="F16" s="65">
        <v>0</v>
      </c>
      <c r="G16" s="15">
        <v>12</v>
      </c>
      <c r="H16" s="115">
        <f t="shared" si="3"/>
        <v>0</v>
      </c>
      <c r="I16" s="14">
        <v>0</v>
      </c>
      <c r="J16" s="116">
        <f t="shared" si="4"/>
        <v>0</v>
      </c>
      <c r="K16" s="33"/>
      <c r="L16" s="14">
        <v>0</v>
      </c>
      <c r="M16" s="15">
        <v>12</v>
      </c>
      <c r="N16" s="115">
        <f t="shared" si="5"/>
        <v>0</v>
      </c>
      <c r="O16" s="14">
        <v>0</v>
      </c>
      <c r="P16" s="116">
        <f t="shared" si="6"/>
        <v>0</v>
      </c>
      <c r="Q16" s="30"/>
      <c r="R16" s="14">
        <v>0</v>
      </c>
      <c r="S16" s="15">
        <v>12</v>
      </c>
      <c r="T16" s="115">
        <f t="shared" si="7"/>
        <v>0</v>
      </c>
      <c r="U16" s="14">
        <v>0</v>
      </c>
      <c r="V16" s="116">
        <f t="shared" si="8"/>
        <v>0</v>
      </c>
      <c r="W16" s="30"/>
      <c r="X16" s="14">
        <v>0</v>
      </c>
      <c r="Y16" s="15">
        <v>12</v>
      </c>
      <c r="Z16" s="115">
        <f t="shared" si="9"/>
        <v>0</v>
      </c>
      <c r="AA16" s="14">
        <v>0</v>
      </c>
      <c r="AB16" s="116">
        <f t="shared" si="10"/>
        <v>0</v>
      </c>
      <c r="AC16" s="30"/>
      <c r="AD16" s="14">
        <v>0</v>
      </c>
      <c r="AE16" s="15">
        <v>12</v>
      </c>
      <c r="AF16" s="115">
        <f t="shared" si="11"/>
        <v>0</v>
      </c>
      <c r="AG16" s="14">
        <v>0</v>
      </c>
      <c r="AH16" s="115">
        <f t="shared" si="12"/>
        <v>0</v>
      </c>
      <c r="AI16" s="30"/>
      <c r="AJ16" s="14">
        <v>0</v>
      </c>
      <c r="AK16" s="15">
        <v>12</v>
      </c>
      <c r="AL16" s="115">
        <f t="shared" si="13"/>
        <v>0</v>
      </c>
      <c r="AM16" s="14">
        <v>0</v>
      </c>
      <c r="AN16" s="116">
        <f t="shared" si="14"/>
        <v>0</v>
      </c>
      <c r="AO16" s="30"/>
      <c r="AP16" s="14">
        <v>0</v>
      </c>
      <c r="AQ16" s="15">
        <v>12</v>
      </c>
      <c r="AR16" s="115">
        <f t="shared" si="15"/>
        <v>0</v>
      </c>
      <c r="AS16" s="14">
        <v>0</v>
      </c>
      <c r="AT16" s="115">
        <f t="shared" si="16"/>
        <v>0</v>
      </c>
      <c r="AU16" s="119">
        <f t="shared" si="1"/>
        <v>0</v>
      </c>
      <c r="AV16" s="120">
        <f t="shared" si="2"/>
        <v>0</v>
      </c>
    </row>
    <row r="17" spans="1:48">
      <c r="A17" s="101">
        <v>10</v>
      </c>
      <c r="D17" s="20">
        <v>0</v>
      </c>
      <c r="E17" s="112">
        <f t="shared" si="0"/>
        <v>0</v>
      </c>
      <c r="F17" s="65">
        <v>0</v>
      </c>
      <c r="G17" s="15">
        <v>12</v>
      </c>
      <c r="H17" s="115">
        <f t="shared" si="3"/>
        <v>0</v>
      </c>
      <c r="I17" s="14">
        <v>0</v>
      </c>
      <c r="J17" s="116">
        <f t="shared" si="4"/>
        <v>0</v>
      </c>
      <c r="K17" s="33"/>
      <c r="L17" s="14">
        <v>0</v>
      </c>
      <c r="M17" s="15">
        <v>12</v>
      </c>
      <c r="N17" s="115">
        <f t="shared" si="5"/>
        <v>0</v>
      </c>
      <c r="O17" s="14">
        <v>0</v>
      </c>
      <c r="P17" s="116">
        <f t="shared" si="6"/>
        <v>0</v>
      </c>
      <c r="Q17" s="30"/>
      <c r="R17" s="14">
        <v>0</v>
      </c>
      <c r="S17" s="15">
        <v>12</v>
      </c>
      <c r="T17" s="115">
        <f t="shared" si="7"/>
        <v>0</v>
      </c>
      <c r="U17" s="14">
        <v>0</v>
      </c>
      <c r="V17" s="116">
        <f t="shared" si="8"/>
        <v>0</v>
      </c>
      <c r="W17" s="30"/>
      <c r="X17" s="14">
        <v>0</v>
      </c>
      <c r="Y17" s="15">
        <v>12</v>
      </c>
      <c r="Z17" s="115">
        <f t="shared" si="9"/>
        <v>0</v>
      </c>
      <c r="AA17" s="14">
        <v>0</v>
      </c>
      <c r="AB17" s="116">
        <f t="shared" si="10"/>
        <v>0</v>
      </c>
      <c r="AC17" s="30"/>
      <c r="AD17" s="14">
        <v>0</v>
      </c>
      <c r="AE17" s="15">
        <v>12</v>
      </c>
      <c r="AF17" s="115">
        <f t="shared" si="11"/>
        <v>0</v>
      </c>
      <c r="AG17" s="14">
        <v>0</v>
      </c>
      <c r="AH17" s="115">
        <f t="shared" si="12"/>
        <v>0</v>
      </c>
      <c r="AI17" s="30"/>
      <c r="AJ17" s="14">
        <v>0</v>
      </c>
      <c r="AK17" s="15">
        <v>12</v>
      </c>
      <c r="AL17" s="115">
        <f t="shared" si="13"/>
        <v>0</v>
      </c>
      <c r="AM17" s="14">
        <v>0</v>
      </c>
      <c r="AN17" s="116">
        <f t="shared" si="14"/>
        <v>0</v>
      </c>
      <c r="AO17" s="30"/>
      <c r="AP17" s="14">
        <v>0</v>
      </c>
      <c r="AQ17" s="15">
        <v>12</v>
      </c>
      <c r="AR17" s="115">
        <f t="shared" si="15"/>
        <v>0</v>
      </c>
      <c r="AS17" s="14">
        <v>0</v>
      </c>
      <c r="AT17" s="115">
        <f t="shared" si="16"/>
        <v>0</v>
      </c>
      <c r="AU17" s="119">
        <f t="shared" si="1"/>
        <v>0</v>
      </c>
      <c r="AV17" s="120">
        <f t="shared" si="2"/>
        <v>0</v>
      </c>
    </row>
    <row r="18" spans="1:48">
      <c r="A18" s="101">
        <v>11</v>
      </c>
      <c r="D18" s="20">
        <v>0</v>
      </c>
      <c r="E18" s="112">
        <f t="shared" si="0"/>
        <v>0</v>
      </c>
      <c r="F18" s="65">
        <v>0</v>
      </c>
      <c r="G18" s="15">
        <v>12</v>
      </c>
      <c r="H18" s="115">
        <f t="shared" si="3"/>
        <v>0</v>
      </c>
      <c r="I18" s="14">
        <v>0</v>
      </c>
      <c r="J18" s="116">
        <f t="shared" si="4"/>
        <v>0</v>
      </c>
      <c r="K18" s="33"/>
      <c r="L18" s="14">
        <v>0</v>
      </c>
      <c r="M18" s="15">
        <v>12</v>
      </c>
      <c r="N18" s="115">
        <f t="shared" si="5"/>
        <v>0</v>
      </c>
      <c r="O18" s="14">
        <v>0</v>
      </c>
      <c r="P18" s="116">
        <f t="shared" si="6"/>
        <v>0</v>
      </c>
      <c r="Q18" s="30"/>
      <c r="R18" s="14">
        <v>0</v>
      </c>
      <c r="S18" s="15">
        <v>12</v>
      </c>
      <c r="T18" s="115">
        <f t="shared" si="7"/>
        <v>0</v>
      </c>
      <c r="U18" s="14">
        <v>0</v>
      </c>
      <c r="V18" s="116">
        <f t="shared" si="8"/>
        <v>0</v>
      </c>
      <c r="W18" s="30"/>
      <c r="X18" s="14">
        <v>0</v>
      </c>
      <c r="Y18" s="15">
        <v>12</v>
      </c>
      <c r="Z18" s="115">
        <f t="shared" si="9"/>
        <v>0</v>
      </c>
      <c r="AA18" s="14">
        <v>0</v>
      </c>
      <c r="AB18" s="116">
        <f t="shared" si="10"/>
        <v>0</v>
      </c>
      <c r="AC18" s="30"/>
      <c r="AD18" s="14">
        <v>0</v>
      </c>
      <c r="AE18" s="15">
        <v>12</v>
      </c>
      <c r="AF18" s="115">
        <f t="shared" si="11"/>
        <v>0</v>
      </c>
      <c r="AG18" s="14">
        <v>0</v>
      </c>
      <c r="AH18" s="115">
        <f t="shared" si="12"/>
        <v>0</v>
      </c>
      <c r="AI18" s="30"/>
      <c r="AJ18" s="14">
        <v>0</v>
      </c>
      <c r="AK18" s="15">
        <v>12</v>
      </c>
      <c r="AL18" s="115">
        <f t="shared" si="13"/>
        <v>0</v>
      </c>
      <c r="AM18" s="14">
        <v>0</v>
      </c>
      <c r="AN18" s="116">
        <f t="shared" si="14"/>
        <v>0</v>
      </c>
      <c r="AO18" s="30"/>
      <c r="AP18" s="14">
        <v>0</v>
      </c>
      <c r="AQ18" s="15">
        <v>12</v>
      </c>
      <c r="AR18" s="115">
        <f t="shared" si="15"/>
        <v>0</v>
      </c>
      <c r="AS18" s="14">
        <v>0</v>
      </c>
      <c r="AT18" s="115">
        <f t="shared" si="16"/>
        <v>0</v>
      </c>
      <c r="AU18" s="119">
        <f t="shared" si="1"/>
        <v>0</v>
      </c>
      <c r="AV18" s="120">
        <f t="shared" si="2"/>
        <v>0</v>
      </c>
    </row>
    <row r="19" spans="1:48">
      <c r="A19" s="101">
        <v>12</v>
      </c>
      <c r="D19" s="20">
        <v>0</v>
      </c>
      <c r="E19" s="112">
        <f t="shared" si="0"/>
        <v>0</v>
      </c>
      <c r="F19" s="65">
        <v>0</v>
      </c>
      <c r="G19" s="15">
        <v>12</v>
      </c>
      <c r="H19" s="115">
        <f t="shared" si="3"/>
        <v>0</v>
      </c>
      <c r="I19" s="14">
        <v>0</v>
      </c>
      <c r="J19" s="116">
        <f t="shared" si="4"/>
        <v>0</v>
      </c>
      <c r="K19" s="33"/>
      <c r="L19" s="14">
        <v>0</v>
      </c>
      <c r="M19" s="15">
        <v>12</v>
      </c>
      <c r="N19" s="115">
        <f t="shared" si="5"/>
        <v>0</v>
      </c>
      <c r="O19" s="14">
        <v>0</v>
      </c>
      <c r="P19" s="116">
        <f t="shared" si="6"/>
        <v>0</v>
      </c>
      <c r="Q19" s="30"/>
      <c r="R19" s="14">
        <v>0</v>
      </c>
      <c r="S19" s="15">
        <v>12</v>
      </c>
      <c r="T19" s="115">
        <f t="shared" si="7"/>
        <v>0</v>
      </c>
      <c r="U19" s="14">
        <v>0</v>
      </c>
      <c r="V19" s="116">
        <f t="shared" si="8"/>
        <v>0</v>
      </c>
      <c r="W19" s="30"/>
      <c r="X19" s="14">
        <v>0</v>
      </c>
      <c r="Y19" s="15">
        <v>12</v>
      </c>
      <c r="Z19" s="115">
        <f t="shared" si="9"/>
        <v>0</v>
      </c>
      <c r="AA19" s="14">
        <v>0</v>
      </c>
      <c r="AB19" s="116">
        <f t="shared" si="10"/>
        <v>0</v>
      </c>
      <c r="AC19" s="30"/>
      <c r="AD19" s="14">
        <v>0</v>
      </c>
      <c r="AE19" s="15">
        <v>12</v>
      </c>
      <c r="AF19" s="115">
        <f t="shared" si="11"/>
        <v>0</v>
      </c>
      <c r="AG19" s="14">
        <v>0</v>
      </c>
      <c r="AH19" s="115">
        <f t="shared" si="12"/>
        <v>0</v>
      </c>
      <c r="AI19" s="30"/>
      <c r="AJ19" s="14">
        <v>0</v>
      </c>
      <c r="AK19" s="15">
        <v>12</v>
      </c>
      <c r="AL19" s="115">
        <f t="shared" si="13"/>
        <v>0</v>
      </c>
      <c r="AM19" s="14">
        <v>0</v>
      </c>
      <c r="AN19" s="116">
        <f t="shared" si="14"/>
        <v>0</v>
      </c>
      <c r="AO19" s="30"/>
      <c r="AP19" s="14">
        <v>0</v>
      </c>
      <c r="AQ19" s="15">
        <v>12</v>
      </c>
      <c r="AR19" s="115">
        <f t="shared" si="15"/>
        <v>0</v>
      </c>
      <c r="AS19" s="14">
        <v>0</v>
      </c>
      <c r="AT19" s="115">
        <f t="shared" si="16"/>
        <v>0</v>
      </c>
      <c r="AU19" s="119">
        <f t="shared" si="1"/>
        <v>0</v>
      </c>
      <c r="AV19" s="120">
        <f t="shared" si="2"/>
        <v>0</v>
      </c>
    </row>
    <row r="20" spans="1:48">
      <c r="A20" s="101">
        <v>13</v>
      </c>
      <c r="D20" s="20">
        <v>0</v>
      </c>
      <c r="E20" s="112">
        <f t="shared" si="0"/>
        <v>0</v>
      </c>
      <c r="F20" s="65">
        <v>0</v>
      </c>
      <c r="G20" s="15">
        <v>12</v>
      </c>
      <c r="H20" s="115">
        <f t="shared" si="3"/>
        <v>0</v>
      </c>
      <c r="I20" s="14">
        <v>0</v>
      </c>
      <c r="J20" s="116">
        <f t="shared" si="4"/>
        <v>0</v>
      </c>
      <c r="K20" s="33"/>
      <c r="L20" s="14">
        <v>0</v>
      </c>
      <c r="M20" s="15">
        <v>12</v>
      </c>
      <c r="N20" s="115">
        <f t="shared" si="5"/>
        <v>0</v>
      </c>
      <c r="O20" s="14">
        <v>0</v>
      </c>
      <c r="P20" s="116">
        <f t="shared" si="6"/>
        <v>0</v>
      </c>
      <c r="Q20" s="30"/>
      <c r="R20" s="14">
        <v>0</v>
      </c>
      <c r="S20" s="15">
        <v>12</v>
      </c>
      <c r="T20" s="115">
        <f t="shared" si="7"/>
        <v>0</v>
      </c>
      <c r="U20" s="14">
        <v>0</v>
      </c>
      <c r="V20" s="116">
        <f t="shared" si="8"/>
        <v>0</v>
      </c>
      <c r="W20" s="30"/>
      <c r="X20" s="14">
        <v>0</v>
      </c>
      <c r="Y20" s="15">
        <v>12</v>
      </c>
      <c r="Z20" s="115">
        <f t="shared" si="9"/>
        <v>0</v>
      </c>
      <c r="AA20" s="14">
        <v>0</v>
      </c>
      <c r="AB20" s="116">
        <f t="shared" si="10"/>
        <v>0</v>
      </c>
      <c r="AC20" s="30"/>
      <c r="AD20" s="14">
        <v>0</v>
      </c>
      <c r="AE20" s="15">
        <v>12</v>
      </c>
      <c r="AF20" s="115">
        <f t="shared" si="11"/>
        <v>0</v>
      </c>
      <c r="AG20" s="14">
        <v>0</v>
      </c>
      <c r="AH20" s="115">
        <f t="shared" si="12"/>
        <v>0</v>
      </c>
      <c r="AI20" s="30"/>
      <c r="AJ20" s="14">
        <v>0</v>
      </c>
      <c r="AK20" s="15">
        <v>12</v>
      </c>
      <c r="AL20" s="115">
        <f t="shared" si="13"/>
        <v>0</v>
      </c>
      <c r="AM20" s="14">
        <v>0</v>
      </c>
      <c r="AN20" s="116">
        <f t="shared" si="14"/>
        <v>0</v>
      </c>
      <c r="AO20" s="30"/>
      <c r="AP20" s="14">
        <v>0</v>
      </c>
      <c r="AQ20" s="15">
        <v>12</v>
      </c>
      <c r="AR20" s="115">
        <f t="shared" si="15"/>
        <v>0</v>
      </c>
      <c r="AS20" s="14">
        <v>0</v>
      </c>
      <c r="AT20" s="115">
        <f t="shared" si="16"/>
        <v>0</v>
      </c>
      <c r="AU20" s="119">
        <f t="shared" si="1"/>
        <v>0</v>
      </c>
      <c r="AV20" s="120">
        <f t="shared" si="2"/>
        <v>0</v>
      </c>
    </row>
    <row r="21" spans="1:48">
      <c r="A21" s="101">
        <v>14</v>
      </c>
      <c r="D21" s="20">
        <v>0</v>
      </c>
      <c r="E21" s="112">
        <f t="shared" si="0"/>
        <v>0</v>
      </c>
      <c r="F21" s="65">
        <v>0</v>
      </c>
      <c r="G21" s="15">
        <v>12</v>
      </c>
      <c r="H21" s="115">
        <f t="shared" si="3"/>
        <v>0</v>
      </c>
      <c r="I21" s="14">
        <v>0</v>
      </c>
      <c r="J21" s="116">
        <f t="shared" si="4"/>
        <v>0</v>
      </c>
      <c r="K21" s="33"/>
      <c r="L21" s="14">
        <v>0</v>
      </c>
      <c r="M21" s="15">
        <v>12</v>
      </c>
      <c r="N21" s="115">
        <f t="shared" si="5"/>
        <v>0</v>
      </c>
      <c r="O21" s="14">
        <v>0</v>
      </c>
      <c r="P21" s="116">
        <f t="shared" si="6"/>
        <v>0</v>
      </c>
      <c r="Q21" s="30"/>
      <c r="R21" s="14">
        <v>0</v>
      </c>
      <c r="S21" s="15">
        <v>12</v>
      </c>
      <c r="T21" s="115">
        <f t="shared" si="7"/>
        <v>0</v>
      </c>
      <c r="U21" s="14">
        <v>0</v>
      </c>
      <c r="V21" s="116">
        <f t="shared" si="8"/>
        <v>0</v>
      </c>
      <c r="W21" s="30"/>
      <c r="X21" s="14">
        <v>0</v>
      </c>
      <c r="Y21" s="15">
        <v>12</v>
      </c>
      <c r="Z21" s="115">
        <f t="shared" si="9"/>
        <v>0</v>
      </c>
      <c r="AA21" s="14">
        <v>0</v>
      </c>
      <c r="AB21" s="116">
        <f t="shared" si="10"/>
        <v>0</v>
      </c>
      <c r="AC21" s="30"/>
      <c r="AD21" s="14">
        <v>0</v>
      </c>
      <c r="AE21" s="15">
        <v>12</v>
      </c>
      <c r="AF21" s="115">
        <f t="shared" si="11"/>
        <v>0</v>
      </c>
      <c r="AG21" s="14">
        <v>0</v>
      </c>
      <c r="AH21" s="115">
        <f t="shared" si="12"/>
        <v>0</v>
      </c>
      <c r="AI21" s="30"/>
      <c r="AJ21" s="14">
        <v>0</v>
      </c>
      <c r="AK21" s="15">
        <v>12</v>
      </c>
      <c r="AL21" s="115">
        <f t="shared" si="13"/>
        <v>0</v>
      </c>
      <c r="AM21" s="14">
        <v>0</v>
      </c>
      <c r="AN21" s="116">
        <f t="shared" si="14"/>
        <v>0</v>
      </c>
      <c r="AO21" s="30"/>
      <c r="AP21" s="14">
        <v>0</v>
      </c>
      <c r="AQ21" s="15">
        <v>12</v>
      </c>
      <c r="AR21" s="115">
        <f t="shared" si="15"/>
        <v>0</v>
      </c>
      <c r="AS21" s="14">
        <v>0</v>
      </c>
      <c r="AT21" s="115">
        <f t="shared" si="16"/>
        <v>0</v>
      </c>
      <c r="AU21" s="119">
        <f t="shared" si="1"/>
        <v>0</v>
      </c>
      <c r="AV21" s="120">
        <f t="shared" si="2"/>
        <v>0</v>
      </c>
    </row>
    <row r="22" spans="1:48">
      <c r="A22" s="101">
        <v>15</v>
      </c>
      <c r="D22" s="20">
        <v>0</v>
      </c>
      <c r="E22" s="112">
        <f t="shared" si="0"/>
        <v>0</v>
      </c>
      <c r="F22" s="65">
        <v>0</v>
      </c>
      <c r="G22" s="15">
        <v>12</v>
      </c>
      <c r="H22" s="115">
        <f t="shared" si="3"/>
        <v>0</v>
      </c>
      <c r="I22" s="14">
        <v>0</v>
      </c>
      <c r="J22" s="116">
        <f t="shared" si="4"/>
        <v>0</v>
      </c>
      <c r="K22" s="33"/>
      <c r="L22" s="14">
        <v>0</v>
      </c>
      <c r="M22" s="15">
        <v>12</v>
      </c>
      <c r="N22" s="115">
        <f t="shared" si="5"/>
        <v>0</v>
      </c>
      <c r="O22" s="14">
        <v>0</v>
      </c>
      <c r="P22" s="116">
        <f t="shared" si="6"/>
        <v>0</v>
      </c>
      <c r="Q22" s="30"/>
      <c r="R22" s="14">
        <v>0</v>
      </c>
      <c r="S22" s="15">
        <v>12</v>
      </c>
      <c r="T22" s="115">
        <f t="shared" si="7"/>
        <v>0</v>
      </c>
      <c r="U22" s="14">
        <v>0</v>
      </c>
      <c r="V22" s="116">
        <f t="shared" si="8"/>
        <v>0</v>
      </c>
      <c r="W22" s="30"/>
      <c r="X22" s="14">
        <v>0</v>
      </c>
      <c r="Y22" s="15">
        <v>12</v>
      </c>
      <c r="Z22" s="115">
        <f t="shared" si="9"/>
        <v>0</v>
      </c>
      <c r="AA22" s="14">
        <v>0</v>
      </c>
      <c r="AB22" s="116">
        <f t="shared" si="10"/>
        <v>0</v>
      </c>
      <c r="AC22" s="30"/>
      <c r="AD22" s="14">
        <v>0</v>
      </c>
      <c r="AE22" s="15">
        <v>12</v>
      </c>
      <c r="AF22" s="115">
        <f t="shared" si="11"/>
        <v>0</v>
      </c>
      <c r="AG22" s="14">
        <v>0</v>
      </c>
      <c r="AH22" s="115">
        <f t="shared" si="12"/>
        <v>0</v>
      </c>
      <c r="AI22" s="30"/>
      <c r="AJ22" s="14">
        <v>0</v>
      </c>
      <c r="AK22" s="15">
        <v>12</v>
      </c>
      <c r="AL22" s="115">
        <f t="shared" si="13"/>
        <v>0</v>
      </c>
      <c r="AM22" s="14">
        <v>0</v>
      </c>
      <c r="AN22" s="116">
        <f t="shared" si="14"/>
        <v>0</v>
      </c>
      <c r="AO22" s="30"/>
      <c r="AP22" s="14">
        <v>0</v>
      </c>
      <c r="AQ22" s="15">
        <v>12</v>
      </c>
      <c r="AR22" s="115">
        <f t="shared" si="15"/>
        <v>0</v>
      </c>
      <c r="AS22" s="14">
        <v>0</v>
      </c>
      <c r="AT22" s="115">
        <f t="shared" si="16"/>
        <v>0</v>
      </c>
      <c r="AU22" s="119">
        <f t="shared" si="1"/>
        <v>0</v>
      </c>
      <c r="AV22" s="120">
        <f t="shared" si="2"/>
        <v>0</v>
      </c>
    </row>
    <row r="23" spans="1:48">
      <c r="A23" s="101">
        <v>16</v>
      </c>
      <c r="D23" s="20">
        <v>0</v>
      </c>
      <c r="E23" s="112">
        <f t="shared" si="0"/>
        <v>0</v>
      </c>
      <c r="F23" s="65">
        <v>0</v>
      </c>
      <c r="G23" s="15">
        <v>12</v>
      </c>
      <c r="H23" s="115">
        <f t="shared" si="3"/>
        <v>0</v>
      </c>
      <c r="I23" s="14">
        <v>0</v>
      </c>
      <c r="J23" s="116">
        <f t="shared" si="4"/>
        <v>0</v>
      </c>
      <c r="K23" s="33"/>
      <c r="L23" s="14">
        <v>0</v>
      </c>
      <c r="M23" s="15">
        <v>12</v>
      </c>
      <c r="N23" s="115">
        <f t="shared" si="5"/>
        <v>0</v>
      </c>
      <c r="O23" s="14">
        <v>0</v>
      </c>
      <c r="P23" s="116">
        <f t="shared" si="6"/>
        <v>0</v>
      </c>
      <c r="Q23" s="30"/>
      <c r="R23" s="14">
        <v>0</v>
      </c>
      <c r="S23" s="15">
        <v>12</v>
      </c>
      <c r="T23" s="115">
        <f t="shared" si="7"/>
        <v>0</v>
      </c>
      <c r="U23" s="14">
        <v>0</v>
      </c>
      <c r="V23" s="116">
        <f t="shared" si="8"/>
        <v>0</v>
      </c>
      <c r="W23" s="30"/>
      <c r="X23" s="14">
        <v>0</v>
      </c>
      <c r="Y23" s="15">
        <v>12</v>
      </c>
      <c r="Z23" s="115">
        <f t="shared" si="9"/>
        <v>0</v>
      </c>
      <c r="AA23" s="14">
        <v>0</v>
      </c>
      <c r="AB23" s="116">
        <f t="shared" si="10"/>
        <v>0</v>
      </c>
      <c r="AC23" s="30"/>
      <c r="AD23" s="14">
        <v>0</v>
      </c>
      <c r="AE23" s="15">
        <v>12</v>
      </c>
      <c r="AF23" s="115">
        <f t="shared" si="11"/>
        <v>0</v>
      </c>
      <c r="AG23" s="14">
        <v>0</v>
      </c>
      <c r="AH23" s="115">
        <f t="shared" si="12"/>
        <v>0</v>
      </c>
      <c r="AI23" s="30"/>
      <c r="AJ23" s="14">
        <v>0</v>
      </c>
      <c r="AK23" s="15">
        <v>12</v>
      </c>
      <c r="AL23" s="115">
        <f t="shared" si="13"/>
        <v>0</v>
      </c>
      <c r="AM23" s="14">
        <v>0</v>
      </c>
      <c r="AN23" s="116">
        <f t="shared" si="14"/>
        <v>0</v>
      </c>
      <c r="AO23" s="30"/>
      <c r="AP23" s="14">
        <v>0</v>
      </c>
      <c r="AQ23" s="15">
        <v>12</v>
      </c>
      <c r="AR23" s="115">
        <f t="shared" si="15"/>
        <v>0</v>
      </c>
      <c r="AS23" s="14">
        <v>0</v>
      </c>
      <c r="AT23" s="115">
        <f t="shared" si="16"/>
        <v>0</v>
      </c>
      <c r="AU23" s="119">
        <f t="shared" si="1"/>
        <v>0</v>
      </c>
      <c r="AV23" s="120">
        <f t="shared" si="2"/>
        <v>0</v>
      </c>
    </row>
    <row r="24" spans="1:48">
      <c r="A24" s="101">
        <v>17</v>
      </c>
      <c r="D24" s="20">
        <v>0</v>
      </c>
      <c r="E24" s="112">
        <f t="shared" si="0"/>
        <v>0</v>
      </c>
      <c r="F24" s="65">
        <v>0</v>
      </c>
      <c r="G24" s="15">
        <v>12</v>
      </c>
      <c r="H24" s="115">
        <f t="shared" si="3"/>
        <v>0</v>
      </c>
      <c r="I24" s="14">
        <v>0</v>
      </c>
      <c r="J24" s="116">
        <f t="shared" si="4"/>
        <v>0</v>
      </c>
      <c r="K24" s="33"/>
      <c r="L24" s="14">
        <v>0</v>
      </c>
      <c r="M24" s="15">
        <v>12</v>
      </c>
      <c r="N24" s="115">
        <f t="shared" si="5"/>
        <v>0</v>
      </c>
      <c r="O24" s="14">
        <v>0</v>
      </c>
      <c r="P24" s="116">
        <f t="shared" si="6"/>
        <v>0</v>
      </c>
      <c r="Q24" s="30"/>
      <c r="R24" s="14">
        <v>0</v>
      </c>
      <c r="S24" s="15">
        <v>12</v>
      </c>
      <c r="T24" s="115">
        <f t="shared" si="7"/>
        <v>0</v>
      </c>
      <c r="U24" s="14">
        <v>0</v>
      </c>
      <c r="V24" s="116">
        <f t="shared" si="8"/>
        <v>0</v>
      </c>
      <c r="W24" s="30"/>
      <c r="X24" s="14">
        <v>0</v>
      </c>
      <c r="Y24" s="15">
        <v>12</v>
      </c>
      <c r="Z24" s="115">
        <f t="shared" si="9"/>
        <v>0</v>
      </c>
      <c r="AA24" s="14">
        <v>0</v>
      </c>
      <c r="AB24" s="116">
        <f t="shared" si="10"/>
        <v>0</v>
      </c>
      <c r="AC24" s="30"/>
      <c r="AD24" s="14">
        <v>0</v>
      </c>
      <c r="AE24" s="15">
        <v>12</v>
      </c>
      <c r="AF24" s="115">
        <f t="shared" si="11"/>
        <v>0</v>
      </c>
      <c r="AG24" s="14">
        <v>0</v>
      </c>
      <c r="AH24" s="115">
        <f t="shared" si="12"/>
        <v>0</v>
      </c>
      <c r="AI24" s="30"/>
      <c r="AJ24" s="14">
        <v>0</v>
      </c>
      <c r="AK24" s="15">
        <v>12</v>
      </c>
      <c r="AL24" s="115">
        <f t="shared" si="13"/>
        <v>0</v>
      </c>
      <c r="AM24" s="14">
        <v>0</v>
      </c>
      <c r="AN24" s="116">
        <f t="shared" si="14"/>
        <v>0</v>
      </c>
      <c r="AO24" s="30"/>
      <c r="AP24" s="14">
        <v>0</v>
      </c>
      <c r="AQ24" s="15">
        <v>12</v>
      </c>
      <c r="AR24" s="115">
        <f t="shared" si="15"/>
        <v>0</v>
      </c>
      <c r="AS24" s="14">
        <v>0</v>
      </c>
      <c r="AT24" s="115">
        <f t="shared" si="16"/>
        <v>0</v>
      </c>
      <c r="AU24" s="119">
        <f t="shared" si="1"/>
        <v>0</v>
      </c>
      <c r="AV24" s="120">
        <f t="shared" si="2"/>
        <v>0</v>
      </c>
    </row>
    <row r="25" spans="1:48">
      <c r="A25" s="101">
        <v>18</v>
      </c>
      <c r="D25" s="20">
        <v>0</v>
      </c>
      <c r="E25" s="112">
        <f t="shared" ref="E25:E38" si="17">ROUND((+D25*(1+$E$48/12*$E$53)),0)</f>
        <v>0</v>
      </c>
      <c r="F25" s="65">
        <v>0</v>
      </c>
      <c r="G25" s="15">
        <v>12</v>
      </c>
      <c r="H25" s="115">
        <f t="shared" ref="H25:H38" si="18">ROUND((+$E25*F25/12*G25),0)</f>
        <v>0</v>
      </c>
      <c r="I25" s="14">
        <v>0</v>
      </c>
      <c r="J25" s="116">
        <f t="shared" ref="J25:J38" si="19">ROUND((+I25*H25),0)</f>
        <v>0</v>
      </c>
      <c r="K25" s="33"/>
      <c r="L25" s="14">
        <v>0</v>
      </c>
      <c r="M25" s="15">
        <v>12</v>
      </c>
      <c r="N25" s="115">
        <f t="shared" ref="N25:N38" si="20">ROUND((+$E25*L25/12*M25*(1+$E$48)),0)</f>
        <v>0</v>
      </c>
      <c r="O25" s="14">
        <v>0</v>
      </c>
      <c r="P25" s="116">
        <f t="shared" ref="P25:P38" si="21">ROUND((+O25*N25),0)</f>
        <v>0</v>
      </c>
      <c r="Q25" s="30"/>
      <c r="R25" s="14">
        <v>0</v>
      </c>
      <c r="S25" s="15">
        <v>12</v>
      </c>
      <c r="T25" s="115">
        <f t="shared" ref="T25:T38" si="22">ROUND((+$E25*R25/12*S25*(1+$E$48)*(1+$E$48)),0)</f>
        <v>0</v>
      </c>
      <c r="U25" s="14">
        <v>0</v>
      </c>
      <c r="V25" s="116">
        <f t="shared" ref="V25:V38" si="23">ROUND((+U25*T25),0)</f>
        <v>0</v>
      </c>
      <c r="W25" s="30"/>
      <c r="X25" s="14">
        <v>0</v>
      </c>
      <c r="Y25" s="15">
        <v>12</v>
      </c>
      <c r="Z25" s="115">
        <f t="shared" ref="Z25:Z38" si="24">ROUND((+$E25*X25/12*Y25*(1+$E$48)*(1+$E$48)*(1+$E$48)),0)</f>
        <v>0</v>
      </c>
      <c r="AA25" s="14">
        <v>0</v>
      </c>
      <c r="AB25" s="116">
        <f t="shared" ref="AB25:AB38" si="25">ROUND((+AA25*Z25),0)</f>
        <v>0</v>
      </c>
      <c r="AC25" s="30"/>
      <c r="AD25" s="14">
        <v>0</v>
      </c>
      <c r="AE25" s="15">
        <v>12</v>
      </c>
      <c r="AF25" s="115">
        <f t="shared" ref="AF25:AF38" si="26">ROUND((+$E25*AD25/12*AE25*(1+$E$48)*(1+$E$48)*(1+$E$48)*(1+$E$48)),0)</f>
        <v>0</v>
      </c>
      <c r="AG25" s="14">
        <v>0</v>
      </c>
      <c r="AH25" s="115">
        <f t="shared" ref="AH25:AH38" si="27">ROUND((+AG25*AF25),0)</f>
        <v>0</v>
      </c>
      <c r="AI25" s="30"/>
      <c r="AJ25" s="14">
        <v>0</v>
      </c>
      <c r="AK25" s="15">
        <v>12</v>
      </c>
      <c r="AL25" s="115">
        <f t="shared" ref="AL25:AL38" si="28">ROUND((+$E25*AJ25/12*AK25*(1+$E$48)*(1+$E$48)*(1+$E$48)*(1+$E$48)*(1+$E$48)),0)</f>
        <v>0</v>
      </c>
      <c r="AM25" s="14">
        <v>0</v>
      </c>
      <c r="AN25" s="116">
        <f t="shared" ref="AN25:AN38" si="29">ROUND((+AM25*AL25),0)</f>
        <v>0</v>
      </c>
      <c r="AO25" s="30"/>
      <c r="AP25" s="14">
        <v>0</v>
      </c>
      <c r="AQ25" s="15">
        <v>12</v>
      </c>
      <c r="AR25" s="115">
        <f t="shared" ref="AR25:AR38" si="30">ROUND((+$E25*AP25/12*AQ25*(1+$E$48)*(1+$E$48)*(1+$E$48)*(1+$E$48)*(1+$E$48)*(1+$E$48)),0)</f>
        <v>0</v>
      </c>
      <c r="AS25" s="14">
        <v>0</v>
      </c>
      <c r="AT25" s="115">
        <f t="shared" ref="AT25:AT38" si="31">ROUND((+AS25*AR25),0)</f>
        <v>0</v>
      </c>
      <c r="AU25" s="119">
        <f t="shared" si="1"/>
        <v>0</v>
      </c>
      <c r="AV25" s="120">
        <f t="shared" si="2"/>
        <v>0</v>
      </c>
    </row>
    <row r="26" spans="1:48">
      <c r="A26" s="101">
        <v>19</v>
      </c>
      <c r="D26" s="20">
        <v>0</v>
      </c>
      <c r="E26" s="112">
        <f t="shared" si="17"/>
        <v>0</v>
      </c>
      <c r="F26" s="65">
        <v>0</v>
      </c>
      <c r="G26" s="15">
        <v>12</v>
      </c>
      <c r="H26" s="115">
        <f t="shared" si="18"/>
        <v>0</v>
      </c>
      <c r="I26" s="14">
        <v>0</v>
      </c>
      <c r="J26" s="116">
        <f t="shared" si="19"/>
        <v>0</v>
      </c>
      <c r="K26" s="33"/>
      <c r="L26" s="14">
        <v>0</v>
      </c>
      <c r="M26" s="15">
        <v>12</v>
      </c>
      <c r="N26" s="115">
        <f t="shared" si="20"/>
        <v>0</v>
      </c>
      <c r="O26" s="14">
        <v>0</v>
      </c>
      <c r="P26" s="116">
        <f t="shared" si="21"/>
        <v>0</v>
      </c>
      <c r="Q26" s="30"/>
      <c r="R26" s="14">
        <v>0</v>
      </c>
      <c r="S26" s="15">
        <v>12</v>
      </c>
      <c r="T26" s="115">
        <f t="shared" si="22"/>
        <v>0</v>
      </c>
      <c r="U26" s="14">
        <v>0</v>
      </c>
      <c r="V26" s="116">
        <f t="shared" si="23"/>
        <v>0</v>
      </c>
      <c r="W26" s="30"/>
      <c r="X26" s="14">
        <v>0</v>
      </c>
      <c r="Y26" s="15">
        <v>12</v>
      </c>
      <c r="Z26" s="115">
        <f t="shared" si="24"/>
        <v>0</v>
      </c>
      <c r="AA26" s="14">
        <v>0</v>
      </c>
      <c r="AB26" s="116">
        <f t="shared" si="25"/>
        <v>0</v>
      </c>
      <c r="AC26" s="30"/>
      <c r="AD26" s="14">
        <v>0</v>
      </c>
      <c r="AE26" s="15">
        <v>12</v>
      </c>
      <c r="AF26" s="115">
        <f t="shared" si="26"/>
        <v>0</v>
      </c>
      <c r="AG26" s="14">
        <v>0</v>
      </c>
      <c r="AH26" s="115">
        <f t="shared" si="27"/>
        <v>0</v>
      </c>
      <c r="AI26" s="30"/>
      <c r="AJ26" s="14">
        <v>0</v>
      </c>
      <c r="AK26" s="15">
        <v>12</v>
      </c>
      <c r="AL26" s="115">
        <f t="shared" si="28"/>
        <v>0</v>
      </c>
      <c r="AM26" s="14">
        <v>0</v>
      </c>
      <c r="AN26" s="116">
        <f t="shared" si="29"/>
        <v>0</v>
      </c>
      <c r="AO26" s="30"/>
      <c r="AP26" s="14">
        <v>0</v>
      </c>
      <c r="AQ26" s="15">
        <v>12</v>
      </c>
      <c r="AR26" s="115">
        <f t="shared" si="30"/>
        <v>0</v>
      </c>
      <c r="AS26" s="14">
        <v>0</v>
      </c>
      <c r="AT26" s="115">
        <f t="shared" si="31"/>
        <v>0</v>
      </c>
      <c r="AU26" s="119">
        <f t="shared" si="1"/>
        <v>0</v>
      </c>
      <c r="AV26" s="120">
        <f t="shared" si="2"/>
        <v>0</v>
      </c>
    </row>
    <row r="27" spans="1:48">
      <c r="A27" s="101">
        <v>20</v>
      </c>
      <c r="D27" s="20">
        <v>0</v>
      </c>
      <c r="E27" s="112">
        <f t="shared" si="17"/>
        <v>0</v>
      </c>
      <c r="F27" s="65">
        <v>0</v>
      </c>
      <c r="G27" s="15">
        <v>12</v>
      </c>
      <c r="H27" s="115">
        <f t="shared" si="18"/>
        <v>0</v>
      </c>
      <c r="I27" s="14">
        <v>0</v>
      </c>
      <c r="J27" s="116">
        <f t="shared" si="19"/>
        <v>0</v>
      </c>
      <c r="K27" s="33"/>
      <c r="L27" s="14">
        <v>0</v>
      </c>
      <c r="M27" s="15">
        <v>12</v>
      </c>
      <c r="N27" s="115">
        <f t="shared" si="20"/>
        <v>0</v>
      </c>
      <c r="O27" s="14">
        <v>0</v>
      </c>
      <c r="P27" s="116">
        <f t="shared" si="21"/>
        <v>0</v>
      </c>
      <c r="Q27" s="30"/>
      <c r="R27" s="14">
        <v>0</v>
      </c>
      <c r="S27" s="15">
        <v>12</v>
      </c>
      <c r="T27" s="115">
        <f t="shared" si="22"/>
        <v>0</v>
      </c>
      <c r="U27" s="14">
        <v>0</v>
      </c>
      <c r="V27" s="116">
        <f t="shared" si="23"/>
        <v>0</v>
      </c>
      <c r="W27" s="30"/>
      <c r="X27" s="14">
        <v>0</v>
      </c>
      <c r="Y27" s="15">
        <v>12</v>
      </c>
      <c r="Z27" s="115">
        <f t="shared" si="24"/>
        <v>0</v>
      </c>
      <c r="AA27" s="14">
        <v>0</v>
      </c>
      <c r="AB27" s="116">
        <f t="shared" si="25"/>
        <v>0</v>
      </c>
      <c r="AC27" s="30"/>
      <c r="AD27" s="14">
        <v>0</v>
      </c>
      <c r="AE27" s="15">
        <v>12</v>
      </c>
      <c r="AF27" s="115">
        <f t="shared" si="26"/>
        <v>0</v>
      </c>
      <c r="AG27" s="14">
        <v>0</v>
      </c>
      <c r="AH27" s="115">
        <f t="shared" si="27"/>
        <v>0</v>
      </c>
      <c r="AI27" s="30"/>
      <c r="AJ27" s="14">
        <v>0</v>
      </c>
      <c r="AK27" s="15">
        <v>12</v>
      </c>
      <c r="AL27" s="115">
        <f t="shared" si="28"/>
        <v>0</v>
      </c>
      <c r="AM27" s="14">
        <v>0</v>
      </c>
      <c r="AN27" s="116">
        <f t="shared" si="29"/>
        <v>0</v>
      </c>
      <c r="AO27" s="30"/>
      <c r="AP27" s="14">
        <v>0</v>
      </c>
      <c r="AQ27" s="15">
        <v>12</v>
      </c>
      <c r="AR27" s="115">
        <f t="shared" si="30"/>
        <v>0</v>
      </c>
      <c r="AS27" s="14">
        <v>0</v>
      </c>
      <c r="AT27" s="115">
        <f t="shared" si="31"/>
        <v>0</v>
      </c>
      <c r="AU27" s="119">
        <f t="shared" si="1"/>
        <v>0</v>
      </c>
      <c r="AV27" s="120">
        <f t="shared" si="2"/>
        <v>0</v>
      </c>
    </row>
    <row r="28" spans="1:48">
      <c r="A28" s="101">
        <v>21</v>
      </c>
      <c r="D28" s="20">
        <v>0</v>
      </c>
      <c r="E28" s="112">
        <f t="shared" si="17"/>
        <v>0</v>
      </c>
      <c r="F28" s="65">
        <v>0</v>
      </c>
      <c r="G28" s="15">
        <v>12</v>
      </c>
      <c r="H28" s="115">
        <f t="shared" si="18"/>
        <v>0</v>
      </c>
      <c r="I28" s="14">
        <v>0</v>
      </c>
      <c r="J28" s="116">
        <f t="shared" si="19"/>
        <v>0</v>
      </c>
      <c r="K28" s="33"/>
      <c r="L28" s="14">
        <v>0</v>
      </c>
      <c r="M28" s="15">
        <v>12</v>
      </c>
      <c r="N28" s="115">
        <f t="shared" si="20"/>
        <v>0</v>
      </c>
      <c r="O28" s="14">
        <v>0</v>
      </c>
      <c r="P28" s="116">
        <f t="shared" si="21"/>
        <v>0</v>
      </c>
      <c r="Q28" s="30"/>
      <c r="R28" s="14">
        <v>0</v>
      </c>
      <c r="S28" s="15">
        <v>12</v>
      </c>
      <c r="T28" s="115">
        <f t="shared" si="22"/>
        <v>0</v>
      </c>
      <c r="U28" s="14">
        <v>0</v>
      </c>
      <c r="V28" s="116">
        <f t="shared" si="23"/>
        <v>0</v>
      </c>
      <c r="W28" s="30"/>
      <c r="X28" s="14">
        <v>0</v>
      </c>
      <c r="Y28" s="15">
        <v>12</v>
      </c>
      <c r="Z28" s="115">
        <f t="shared" si="24"/>
        <v>0</v>
      </c>
      <c r="AA28" s="14">
        <v>0</v>
      </c>
      <c r="AB28" s="116">
        <f t="shared" si="25"/>
        <v>0</v>
      </c>
      <c r="AC28" s="30"/>
      <c r="AD28" s="14">
        <v>0</v>
      </c>
      <c r="AE28" s="15">
        <v>12</v>
      </c>
      <c r="AF28" s="115">
        <f t="shared" si="26"/>
        <v>0</v>
      </c>
      <c r="AG28" s="14">
        <v>0</v>
      </c>
      <c r="AH28" s="115">
        <f t="shared" si="27"/>
        <v>0</v>
      </c>
      <c r="AI28" s="30"/>
      <c r="AJ28" s="14">
        <v>0</v>
      </c>
      <c r="AK28" s="15">
        <v>12</v>
      </c>
      <c r="AL28" s="115">
        <f t="shared" si="28"/>
        <v>0</v>
      </c>
      <c r="AM28" s="14">
        <v>0</v>
      </c>
      <c r="AN28" s="116">
        <f t="shared" si="29"/>
        <v>0</v>
      </c>
      <c r="AO28" s="30"/>
      <c r="AP28" s="14">
        <v>0</v>
      </c>
      <c r="AQ28" s="15">
        <v>12</v>
      </c>
      <c r="AR28" s="115">
        <f t="shared" si="30"/>
        <v>0</v>
      </c>
      <c r="AS28" s="14">
        <v>0</v>
      </c>
      <c r="AT28" s="115">
        <f t="shared" si="31"/>
        <v>0</v>
      </c>
      <c r="AU28" s="119">
        <f t="shared" si="1"/>
        <v>0</v>
      </c>
      <c r="AV28" s="120">
        <f t="shared" si="2"/>
        <v>0</v>
      </c>
    </row>
    <row r="29" spans="1:48">
      <c r="A29" s="101">
        <v>22</v>
      </c>
      <c r="D29" s="20">
        <v>0</v>
      </c>
      <c r="E29" s="112">
        <f t="shared" si="17"/>
        <v>0</v>
      </c>
      <c r="F29" s="65">
        <v>0</v>
      </c>
      <c r="G29" s="15">
        <v>12</v>
      </c>
      <c r="H29" s="115">
        <f t="shared" si="18"/>
        <v>0</v>
      </c>
      <c r="I29" s="14">
        <v>0</v>
      </c>
      <c r="J29" s="116">
        <f t="shared" si="19"/>
        <v>0</v>
      </c>
      <c r="K29" s="33"/>
      <c r="L29" s="14">
        <v>0</v>
      </c>
      <c r="M29" s="15">
        <v>12</v>
      </c>
      <c r="N29" s="115">
        <f t="shared" si="20"/>
        <v>0</v>
      </c>
      <c r="O29" s="14">
        <v>0</v>
      </c>
      <c r="P29" s="116">
        <f t="shared" si="21"/>
        <v>0</v>
      </c>
      <c r="Q29" s="30"/>
      <c r="R29" s="14">
        <v>0</v>
      </c>
      <c r="S29" s="15">
        <v>12</v>
      </c>
      <c r="T29" s="115">
        <f t="shared" si="22"/>
        <v>0</v>
      </c>
      <c r="U29" s="14">
        <v>0</v>
      </c>
      <c r="V29" s="116">
        <f t="shared" si="23"/>
        <v>0</v>
      </c>
      <c r="W29" s="30"/>
      <c r="X29" s="14">
        <v>0</v>
      </c>
      <c r="Y29" s="15">
        <v>12</v>
      </c>
      <c r="Z29" s="115">
        <f t="shared" si="24"/>
        <v>0</v>
      </c>
      <c r="AA29" s="14">
        <v>0</v>
      </c>
      <c r="AB29" s="116">
        <f t="shared" si="25"/>
        <v>0</v>
      </c>
      <c r="AC29" s="30"/>
      <c r="AD29" s="14">
        <v>0</v>
      </c>
      <c r="AE29" s="15">
        <v>12</v>
      </c>
      <c r="AF29" s="115">
        <f t="shared" si="26"/>
        <v>0</v>
      </c>
      <c r="AG29" s="14">
        <v>0</v>
      </c>
      <c r="AH29" s="115">
        <f t="shared" si="27"/>
        <v>0</v>
      </c>
      <c r="AI29" s="30"/>
      <c r="AJ29" s="14">
        <v>0</v>
      </c>
      <c r="AK29" s="15">
        <v>12</v>
      </c>
      <c r="AL29" s="115">
        <f t="shared" si="28"/>
        <v>0</v>
      </c>
      <c r="AM29" s="14">
        <v>0</v>
      </c>
      <c r="AN29" s="116">
        <f t="shared" si="29"/>
        <v>0</v>
      </c>
      <c r="AO29" s="30"/>
      <c r="AP29" s="14">
        <v>0</v>
      </c>
      <c r="AQ29" s="15">
        <v>12</v>
      </c>
      <c r="AR29" s="115">
        <f t="shared" si="30"/>
        <v>0</v>
      </c>
      <c r="AS29" s="14">
        <v>0</v>
      </c>
      <c r="AT29" s="115">
        <f t="shared" si="31"/>
        <v>0</v>
      </c>
      <c r="AU29" s="119">
        <f t="shared" si="1"/>
        <v>0</v>
      </c>
      <c r="AV29" s="120">
        <f t="shared" si="2"/>
        <v>0</v>
      </c>
    </row>
    <row r="30" spans="1:48">
      <c r="A30" s="101">
        <v>23</v>
      </c>
      <c r="B30" s="2"/>
      <c r="D30" s="20">
        <v>0</v>
      </c>
      <c r="E30" s="112">
        <f t="shared" si="17"/>
        <v>0</v>
      </c>
      <c r="F30" s="65">
        <v>0</v>
      </c>
      <c r="G30" s="15">
        <v>12</v>
      </c>
      <c r="H30" s="115">
        <f t="shared" si="18"/>
        <v>0</v>
      </c>
      <c r="I30" s="14">
        <v>0</v>
      </c>
      <c r="J30" s="116">
        <f t="shared" si="19"/>
        <v>0</v>
      </c>
      <c r="K30" s="33"/>
      <c r="L30" s="14">
        <v>0</v>
      </c>
      <c r="M30" s="15">
        <v>12</v>
      </c>
      <c r="N30" s="115">
        <f t="shared" si="20"/>
        <v>0</v>
      </c>
      <c r="O30" s="14">
        <v>0</v>
      </c>
      <c r="P30" s="116">
        <f t="shared" si="21"/>
        <v>0</v>
      </c>
      <c r="Q30" s="30"/>
      <c r="R30" s="14">
        <v>0</v>
      </c>
      <c r="S30" s="15">
        <v>12</v>
      </c>
      <c r="T30" s="115">
        <f t="shared" si="22"/>
        <v>0</v>
      </c>
      <c r="U30" s="14">
        <v>0</v>
      </c>
      <c r="V30" s="116">
        <f t="shared" si="23"/>
        <v>0</v>
      </c>
      <c r="W30" s="30"/>
      <c r="X30" s="14">
        <v>0</v>
      </c>
      <c r="Y30" s="15">
        <v>12</v>
      </c>
      <c r="Z30" s="115">
        <f t="shared" si="24"/>
        <v>0</v>
      </c>
      <c r="AA30" s="14">
        <v>0</v>
      </c>
      <c r="AB30" s="116">
        <f t="shared" si="25"/>
        <v>0</v>
      </c>
      <c r="AC30" s="30"/>
      <c r="AD30" s="14">
        <v>0</v>
      </c>
      <c r="AE30" s="15">
        <v>12</v>
      </c>
      <c r="AF30" s="115">
        <f t="shared" si="26"/>
        <v>0</v>
      </c>
      <c r="AG30" s="14">
        <v>0</v>
      </c>
      <c r="AH30" s="115">
        <f t="shared" si="27"/>
        <v>0</v>
      </c>
      <c r="AI30" s="30"/>
      <c r="AJ30" s="14">
        <v>0</v>
      </c>
      <c r="AK30" s="15">
        <v>12</v>
      </c>
      <c r="AL30" s="115">
        <f t="shared" si="28"/>
        <v>0</v>
      </c>
      <c r="AM30" s="14">
        <v>0</v>
      </c>
      <c r="AN30" s="116">
        <f t="shared" si="29"/>
        <v>0</v>
      </c>
      <c r="AO30" s="30"/>
      <c r="AP30" s="14">
        <v>0</v>
      </c>
      <c r="AQ30" s="15">
        <v>12</v>
      </c>
      <c r="AR30" s="115">
        <f t="shared" si="30"/>
        <v>0</v>
      </c>
      <c r="AS30" s="14">
        <v>0</v>
      </c>
      <c r="AT30" s="115">
        <f t="shared" si="31"/>
        <v>0</v>
      </c>
      <c r="AU30" s="119">
        <f t="shared" si="1"/>
        <v>0</v>
      </c>
      <c r="AV30" s="120">
        <f t="shared" si="2"/>
        <v>0</v>
      </c>
    </row>
    <row r="31" spans="1:48">
      <c r="A31" s="101">
        <v>24</v>
      </c>
      <c r="B31" s="1"/>
      <c r="D31" s="20">
        <v>0</v>
      </c>
      <c r="E31" s="112">
        <f t="shared" si="17"/>
        <v>0</v>
      </c>
      <c r="F31" s="65">
        <v>0</v>
      </c>
      <c r="G31" s="15">
        <v>12</v>
      </c>
      <c r="H31" s="115">
        <f t="shared" si="18"/>
        <v>0</v>
      </c>
      <c r="I31" s="14">
        <v>0</v>
      </c>
      <c r="J31" s="116">
        <f t="shared" si="19"/>
        <v>0</v>
      </c>
      <c r="K31" s="33"/>
      <c r="L31" s="14">
        <v>0</v>
      </c>
      <c r="M31" s="15">
        <v>12</v>
      </c>
      <c r="N31" s="115">
        <f t="shared" si="20"/>
        <v>0</v>
      </c>
      <c r="O31" s="14">
        <v>0</v>
      </c>
      <c r="P31" s="116">
        <f t="shared" si="21"/>
        <v>0</v>
      </c>
      <c r="Q31" s="30"/>
      <c r="R31" s="14">
        <v>0</v>
      </c>
      <c r="S31" s="15">
        <v>12</v>
      </c>
      <c r="T31" s="115">
        <f t="shared" si="22"/>
        <v>0</v>
      </c>
      <c r="U31" s="14">
        <v>0</v>
      </c>
      <c r="V31" s="116">
        <f t="shared" si="23"/>
        <v>0</v>
      </c>
      <c r="W31" s="30"/>
      <c r="X31" s="14">
        <v>0</v>
      </c>
      <c r="Y31" s="15">
        <v>12</v>
      </c>
      <c r="Z31" s="115">
        <f t="shared" si="24"/>
        <v>0</v>
      </c>
      <c r="AA31" s="14">
        <v>0</v>
      </c>
      <c r="AB31" s="116">
        <f t="shared" si="25"/>
        <v>0</v>
      </c>
      <c r="AC31" s="30"/>
      <c r="AD31" s="14">
        <v>0</v>
      </c>
      <c r="AE31" s="15">
        <v>12</v>
      </c>
      <c r="AF31" s="115">
        <f t="shared" si="26"/>
        <v>0</v>
      </c>
      <c r="AG31" s="14">
        <v>0</v>
      </c>
      <c r="AH31" s="115">
        <f t="shared" si="27"/>
        <v>0</v>
      </c>
      <c r="AI31" s="30"/>
      <c r="AJ31" s="14">
        <v>0</v>
      </c>
      <c r="AK31" s="15">
        <v>12</v>
      </c>
      <c r="AL31" s="115">
        <f t="shared" si="28"/>
        <v>0</v>
      </c>
      <c r="AM31" s="14">
        <v>0</v>
      </c>
      <c r="AN31" s="116">
        <f t="shared" si="29"/>
        <v>0</v>
      </c>
      <c r="AO31" s="30"/>
      <c r="AP31" s="14">
        <v>0</v>
      </c>
      <c r="AQ31" s="15">
        <v>12</v>
      </c>
      <c r="AR31" s="115">
        <f t="shared" si="30"/>
        <v>0</v>
      </c>
      <c r="AS31" s="14">
        <v>0</v>
      </c>
      <c r="AT31" s="115">
        <f t="shared" si="31"/>
        <v>0</v>
      </c>
      <c r="AU31" s="119">
        <f t="shared" si="1"/>
        <v>0</v>
      </c>
      <c r="AV31" s="120">
        <f t="shared" si="2"/>
        <v>0</v>
      </c>
    </row>
    <row r="32" spans="1:48">
      <c r="A32" s="101">
        <v>25</v>
      </c>
      <c r="D32" s="20">
        <v>0</v>
      </c>
      <c r="E32" s="112">
        <f t="shared" si="17"/>
        <v>0</v>
      </c>
      <c r="F32" s="65">
        <v>0</v>
      </c>
      <c r="G32" s="15">
        <v>12</v>
      </c>
      <c r="H32" s="115">
        <f t="shared" si="18"/>
        <v>0</v>
      </c>
      <c r="I32" s="14">
        <v>0</v>
      </c>
      <c r="J32" s="116">
        <f t="shared" si="19"/>
        <v>0</v>
      </c>
      <c r="K32" s="33"/>
      <c r="L32" s="14">
        <v>0</v>
      </c>
      <c r="M32" s="15">
        <v>12</v>
      </c>
      <c r="N32" s="115">
        <f t="shared" si="20"/>
        <v>0</v>
      </c>
      <c r="O32" s="14">
        <v>0</v>
      </c>
      <c r="P32" s="116">
        <f t="shared" si="21"/>
        <v>0</v>
      </c>
      <c r="Q32" s="30"/>
      <c r="R32" s="14">
        <v>0</v>
      </c>
      <c r="S32" s="15">
        <v>12</v>
      </c>
      <c r="T32" s="115">
        <f t="shared" si="22"/>
        <v>0</v>
      </c>
      <c r="U32" s="14">
        <v>0</v>
      </c>
      <c r="V32" s="116">
        <f t="shared" si="23"/>
        <v>0</v>
      </c>
      <c r="W32" s="30"/>
      <c r="X32" s="14">
        <v>0</v>
      </c>
      <c r="Y32" s="15">
        <v>12</v>
      </c>
      <c r="Z32" s="115">
        <f t="shared" si="24"/>
        <v>0</v>
      </c>
      <c r="AA32" s="14">
        <v>0</v>
      </c>
      <c r="AB32" s="116">
        <f t="shared" si="25"/>
        <v>0</v>
      </c>
      <c r="AC32" s="30"/>
      <c r="AD32" s="14">
        <v>0</v>
      </c>
      <c r="AE32" s="15">
        <v>12</v>
      </c>
      <c r="AF32" s="115">
        <f t="shared" si="26"/>
        <v>0</v>
      </c>
      <c r="AG32" s="14">
        <v>0</v>
      </c>
      <c r="AH32" s="115">
        <f t="shared" si="27"/>
        <v>0</v>
      </c>
      <c r="AI32" s="30"/>
      <c r="AJ32" s="14">
        <v>0</v>
      </c>
      <c r="AK32" s="15">
        <v>12</v>
      </c>
      <c r="AL32" s="115">
        <f t="shared" si="28"/>
        <v>0</v>
      </c>
      <c r="AM32" s="14">
        <v>0</v>
      </c>
      <c r="AN32" s="116">
        <f t="shared" si="29"/>
        <v>0</v>
      </c>
      <c r="AO32" s="30"/>
      <c r="AP32" s="14">
        <v>0</v>
      </c>
      <c r="AQ32" s="15">
        <v>12</v>
      </c>
      <c r="AR32" s="115">
        <f t="shared" si="30"/>
        <v>0</v>
      </c>
      <c r="AS32" s="14">
        <v>0</v>
      </c>
      <c r="AT32" s="115">
        <f t="shared" si="31"/>
        <v>0</v>
      </c>
      <c r="AU32" s="119">
        <f t="shared" si="1"/>
        <v>0</v>
      </c>
      <c r="AV32" s="120">
        <f t="shared" si="2"/>
        <v>0</v>
      </c>
    </row>
    <row r="33" spans="1:48">
      <c r="A33" s="101">
        <v>26</v>
      </c>
      <c r="D33" s="20">
        <v>0</v>
      </c>
      <c r="E33" s="112">
        <f t="shared" si="17"/>
        <v>0</v>
      </c>
      <c r="F33" s="65">
        <v>0</v>
      </c>
      <c r="G33" s="15">
        <v>12</v>
      </c>
      <c r="H33" s="115">
        <f t="shared" si="18"/>
        <v>0</v>
      </c>
      <c r="I33" s="14">
        <v>0</v>
      </c>
      <c r="J33" s="116">
        <f t="shared" si="19"/>
        <v>0</v>
      </c>
      <c r="K33" s="33"/>
      <c r="L33" s="14">
        <v>0</v>
      </c>
      <c r="M33" s="15">
        <v>12</v>
      </c>
      <c r="N33" s="115">
        <f t="shared" si="20"/>
        <v>0</v>
      </c>
      <c r="O33" s="14">
        <v>0</v>
      </c>
      <c r="P33" s="116">
        <f t="shared" si="21"/>
        <v>0</v>
      </c>
      <c r="Q33" s="30"/>
      <c r="R33" s="14">
        <v>0</v>
      </c>
      <c r="S33" s="15">
        <v>12</v>
      </c>
      <c r="T33" s="115">
        <f t="shared" si="22"/>
        <v>0</v>
      </c>
      <c r="U33" s="14">
        <v>0</v>
      </c>
      <c r="V33" s="116">
        <f t="shared" si="23"/>
        <v>0</v>
      </c>
      <c r="W33" s="30"/>
      <c r="X33" s="14">
        <v>0</v>
      </c>
      <c r="Y33" s="15">
        <v>12</v>
      </c>
      <c r="Z33" s="115">
        <f t="shared" si="24"/>
        <v>0</v>
      </c>
      <c r="AA33" s="14">
        <v>0</v>
      </c>
      <c r="AB33" s="116">
        <f t="shared" si="25"/>
        <v>0</v>
      </c>
      <c r="AC33" s="30"/>
      <c r="AD33" s="14">
        <v>0</v>
      </c>
      <c r="AE33" s="15">
        <v>12</v>
      </c>
      <c r="AF33" s="115">
        <f t="shared" si="26"/>
        <v>0</v>
      </c>
      <c r="AG33" s="14">
        <v>0</v>
      </c>
      <c r="AH33" s="115">
        <f t="shared" si="27"/>
        <v>0</v>
      </c>
      <c r="AI33" s="30"/>
      <c r="AJ33" s="14">
        <v>0</v>
      </c>
      <c r="AK33" s="15">
        <v>12</v>
      </c>
      <c r="AL33" s="115">
        <f t="shared" si="28"/>
        <v>0</v>
      </c>
      <c r="AM33" s="14">
        <v>0</v>
      </c>
      <c r="AN33" s="116">
        <f t="shared" si="29"/>
        <v>0</v>
      </c>
      <c r="AO33" s="30"/>
      <c r="AP33" s="14">
        <v>0</v>
      </c>
      <c r="AQ33" s="15">
        <v>12</v>
      </c>
      <c r="AR33" s="115">
        <f t="shared" si="30"/>
        <v>0</v>
      </c>
      <c r="AS33" s="14">
        <v>0</v>
      </c>
      <c r="AT33" s="115">
        <f t="shared" si="31"/>
        <v>0</v>
      </c>
      <c r="AU33" s="119">
        <f t="shared" si="1"/>
        <v>0</v>
      </c>
      <c r="AV33" s="120">
        <f t="shared" si="2"/>
        <v>0</v>
      </c>
    </row>
    <row r="34" spans="1:48">
      <c r="A34" s="101">
        <v>27</v>
      </c>
      <c r="D34" s="20">
        <v>0</v>
      </c>
      <c r="E34" s="112">
        <f t="shared" si="17"/>
        <v>0</v>
      </c>
      <c r="F34" s="65">
        <v>0</v>
      </c>
      <c r="G34" s="15">
        <v>12</v>
      </c>
      <c r="H34" s="115">
        <f t="shared" si="18"/>
        <v>0</v>
      </c>
      <c r="I34" s="14">
        <v>0</v>
      </c>
      <c r="J34" s="116">
        <f t="shared" si="19"/>
        <v>0</v>
      </c>
      <c r="K34" s="33"/>
      <c r="L34" s="14">
        <v>0</v>
      </c>
      <c r="M34" s="15">
        <v>12</v>
      </c>
      <c r="N34" s="115">
        <f t="shared" si="20"/>
        <v>0</v>
      </c>
      <c r="O34" s="14">
        <v>0</v>
      </c>
      <c r="P34" s="116">
        <f t="shared" si="21"/>
        <v>0</v>
      </c>
      <c r="Q34" s="30"/>
      <c r="R34" s="14">
        <v>0</v>
      </c>
      <c r="S34" s="15">
        <v>12</v>
      </c>
      <c r="T34" s="115">
        <f t="shared" si="22"/>
        <v>0</v>
      </c>
      <c r="U34" s="14">
        <v>0</v>
      </c>
      <c r="V34" s="116">
        <f t="shared" si="23"/>
        <v>0</v>
      </c>
      <c r="W34" s="30"/>
      <c r="X34" s="14">
        <v>0</v>
      </c>
      <c r="Y34" s="15">
        <v>12</v>
      </c>
      <c r="Z34" s="115">
        <f t="shared" si="24"/>
        <v>0</v>
      </c>
      <c r="AA34" s="14">
        <v>0</v>
      </c>
      <c r="AB34" s="116">
        <f t="shared" si="25"/>
        <v>0</v>
      </c>
      <c r="AC34" s="30"/>
      <c r="AD34" s="14">
        <v>0</v>
      </c>
      <c r="AE34" s="15">
        <v>12</v>
      </c>
      <c r="AF34" s="115">
        <f t="shared" si="26"/>
        <v>0</v>
      </c>
      <c r="AG34" s="14">
        <v>0</v>
      </c>
      <c r="AH34" s="115">
        <f t="shared" si="27"/>
        <v>0</v>
      </c>
      <c r="AI34" s="30"/>
      <c r="AJ34" s="14">
        <v>0</v>
      </c>
      <c r="AK34" s="15">
        <v>12</v>
      </c>
      <c r="AL34" s="115">
        <f t="shared" si="28"/>
        <v>0</v>
      </c>
      <c r="AM34" s="14">
        <v>0</v>
      </c>
      <c r="AN34" s="116">
        <f t="shared" si="29"/>
        <v>0</v>
      </c>
      <c r="AO34" s="30"/>
      <c r="AP34" s="14">
        <v>0</v>
      </c>
      <c r="AQ34" s="15">
        <v>12</v>
      </c>
      <c r="AR34" s="115">
        <f t="shared" si="30"/>
        <v>0</v>
      </c>
      <c r="AS34" s="14">
        <v>0</v>
      </c>
      <c r="AT34" s="115">
        <f t="shared" si="31"/>
        <v>0</v>
      </c>
      <c r="AU34" s="119">
        <f t="shared" si="1"/>
        <v>0</v>
      </c>
      <c r="AV34" s="120">
        <f t="shared" si="2"/>
        <v>0</v>
      </c>
    </row>
    <row r="35" spans="1:48">
      <c r="A35" s="101">
        <v>28</v>
      </c>
      <c r="D35" s="20">
        <v>0</v>
      </c>
      <c r="E35" s="112">
        <f t="shared" si="17"/>
        <v>0</v>
      </c>
      <c r="F35" s="65">
        <v>0</v>
      </c>
      <c r="G35" s="15">
        <v>12</v>
      </c>
      <c r="H35" s="115">
        <f t="shared" si="18"/>
        <v>0</v>
      </c>
      <c r="I35" s="14">
        <v>0</v>
      </c>
      <c r="J35" s="116">
        <f t="shared" si="19"/>
        <v>0</v>
      </c>
      <c r="K35" s="33"/>
      <c r="L35" s="14">
        <v>0</v>
      </c>
      <c r="M35" s="15">
        <v>12</v>
      </c>
      <c r="N35" s="115">
        <f t="shared" si="20"/>
        <v>0</v>
      </c>
      <c r="O35" s="14">
        <v>0</v>
      </c>
      <c r="P35" s="116">
        <f t="shared" si="21"/>
        <v>0</v>
      </c>
      <c r="Q35" s="30"/>
      <c r="R35" s="14">
        <v>0</v>
      </c>
      <c r="S35" s="15">
        <v>12</v>
      </c>
      <c r="T35" s="115">
        <f t="shared" si="22"/>
        <v>0</v>
      </c>
      <c r="U35" s="14">
        <v>0</v>
      </c>
      <c r="V35" s="116">
        <f t="shared" si="23"/>
        <v>0</v>
      </c>
      <c r="W35" s="30"/>
      <c r="X35" s="14">
        <v>0</v>
      </c>
      <c r="Y35" s="15">
        <v>12</v>
      </c>
      <c r="Z35" s="115">
        <f t="shared" si="24"/>
        <v>0</v>
      </c>
      <c r="AA35" s="14">
        <v>0</v>
      </c>
      <c r="AB35" s="116">
        <f t="shared" si="25"/>
        <v>0</v>
      </c>
      <c r="AC35" s="30"/>
      <c r="AD35" s="14">
        <v>0</v>
      </c>
      <c r="AE35" s="15">
        <v>12</v>
      </c>
      <c r="AF35" s="115">
        <f t="shared" si="26"/>
        <v>0</v>
      </c>
      <c r="AG35" s="14">
        <v>0</v>
      </c>
      <c r="AH35" s="115">
        <f t="shared" si="27"/>
        <v>0</v>
      </c>
      <c r="AI35" s="30"/>
      <c r="AJ35" s="14">
        <v>0</v>
      </c>
      <c r="AK35" s="15">
        <v>12</v>
      </c>
      <c r="AL35" s="115">
        <f t="shared" si="28"/>
        <v>0</v>
      </c>
      <c r="AM35" s="14">
        <v>0</v>
      </c>
      <c r="AN35" s="116">
        <f t="shared" si="29"/>
        <v>0</v>
      </c>
      <c r="AO35" s="30"/>
      <c r="AP35" s="14">
        <v>0</v>
      </c>
      <c r="AQ35" s="15">
        <v>12</v>
      </c>
      <c r="AR35" s="115">
        <f t="shared" si="30"/>
        <v>0</v>
      </c>
      <c r="AS35" s="14">
        <v>0</v>
      </c>
      <c r="AT35" s="115">
        <f t="shared" si="31"/>
        <v>0</v>
      </c>
      <c r="AU35" s="119">
        <f t="shared" si="1"/>
        <v>0</v>
      </c>
      <c r="AV35" s="120">
        <f t="shared" si="2"/>
        <v>0</v>
      </c>
    </row>
    <row r="36" spans="1:48">
      <c r="A36" s="101">
        <v>29</v>
      </c>
      <c r="D36" s="20">
        <v>0</v>
      </c>
      <c r="E36" s="112">
        <f t="shared" si="17"/>
        <v>0</v>
      </c>
      <c r="F36" s="65">
        <v>0</v>
      </c>
      <c r="G36" s="15">
        <v>12</v>
      </c>
      <c r="H36" s="115">
        <f t="shared" si="18"/>
        <v>0</v>
      </c>
      <c r="I36" s="14">
        <v>0</v>
      </c>
      <c r="J36" s="116">
        <f t="shared" si="19"/>
        <v>0</v>
      </c>
      <c r="K36" s="33"/>
      <c r="L36" s="14">
        <v>0</v>
      </c>
      <c r="M36" s="15">
        <v>12</v>
      </c>
      <c r="N36" s="115">
        <f t="shared" si="20"/>
        <v>0</v>
      </c>
      <c r="O36" s="14">
        <v>0</v>
      </c>
      <c r="P36" s="116">
        <f t="shared" si="21"/>
        <v>0</v>
      </c>
      <c r="Q36" s="30"/>
      <c r="R36" s="14">
        <v>0</v>
      </c>
      <c r="S36" s="15">
        <v>12</v>
      </c>
      <c r="T36" s="115">
        <f t="shared" si="22"/>
        <v>0</v>
      </c>
      <c r="U36" s="14">
        <v>0</v>
      </c>
      <c r="V36" s="116">
        <f t="shared" si="23"/>
        <v>0</v>
      </c>
      <c r="W36" s="30"/>
      <c r="X36" s="14">
        <v>0</v>
      </c>
      <c r="Y36" s="15">
        <v>12</v>
      </c>
      <c r="Z36" s="115">
        <f t="shared" si="24"/>
        <v>0</v>
      </c>
      <c r="AA36" s="14">
        <v>0</v>
      </c>
      <c r="AB36" s="116">
        <f t="shared" si="25"/>
        <v>0</v>
      </c>
      <c r="AC36" s="30"/>
      <c r="AD36" s="14">
        <v>0</v>
      </c>
      <c r="AE36" s="15">
        <v>12</v>
      </c>
      <c r="AF36" s="115">
        <f t="shared" si="26"/>
        <v>0</v>
      </c>
      <c r="AG36" s="14">
        <v>0</v>
      </c>
      <c r="AH36" s="115">
        <f t="shared" si="27"/>
        <v>0</v>
      </c>
      <c r="AI36" s="30"/>
      <c r="AJ36" s="14">
        <v>0</v>
      </c>
      <c r="AK36" s="15">
        <v>12</v>
      </c>
      <c r="AL36" s="115">
        <f t="shared" si="28"/>
        <v>0</v>
      </c>
      <c r="AM36" s="14">
        <v>0</v>
      </c>
      <c r="AN36" s="116">
        <f t="shared" si="29"/>
        <v>0</v>
      </c>
      <c r="AO36" s="30"/>
      <c r="AP36" s="14">
        <v>0</v>
      </c>
      <c r="AQ36" s="15">
        <v>12</v>
      </c>
      <c r="AR36" s="115">
        <f t="shared" si="30"/>
        <v>0</v>
      </c>
      <c r="AS36" s="14">
        <v>0</v>
      </c>
      <c r="AT36" s="115">
        <f t="shared" si="31"/>
        <v>0</v>
      </c>
      <c r="AU36" s="119">
        <f t="shared" si="1"/>
        <v>0</v>
      </c>
      <c r="AV36" s="120">
        <f t="shared" si="2"/>
        <v>0</v>
      </c>
    </row>
    <row r="37" spans="1:48">
      <c r="A37" s="101">
        <v>30</v>
      </c>
      <c r="D37" s="20">
        <v>0</v>
      </c>
      <c r="E37" s="112">
        <f t="shared" si="17"/>
        <v>0</v>
      </c>
      <c r="F37" s="65">
        <v>0</v>
      </c>
      <c r="G37" s="15">
        <v>12</v>
      </c>
      <c r="H37" s="115">
        <f t="shared" si="18"/>
        <v>0</v>
      </c>
      <c r="I37" s="14">
        <v>0</v>
      </c>
      <c r="J37" s="116">
        <f t="shared" si="19"/>
        <v>0</v>
      </c>
      <c r="K37" s="33"/>
      <c r="L37" s="14">
        <v>0</v>
      </c>
      <c r="M37" s="15">
        <v>12</v>
      </c>
      <c r="N37" s="115">
        <f t="shared" si="20"/>
        <v>0</v>
      </c>
      <c r="O37" s="14">
        <v>0</v>
      </c>
      <c r="P37" s="116">
        <f t="shared" si="21"/>
        <v>0</v>
      </c>
      <c r="Q37" s="30"/>
      <c r="R37" s="14">
        <v>0</v>
      </c>
      <c r="S37" s="15">
        <v>12</v>
      </c>
      <c r="T37" s="115">
        <f t="shared" si="22"/>
        <v>0</v>
      </c>
      <c r="U37" s="14">
        <v>0</v>
      </c>
      <c r="V37" s="116">
        <f t="shared" si="23"/>
        <v>0</v>
      </c>
      <c r="W37" s="30"/>
      <c r="X37" s="14">
        <v>0</v>
      </c>
      <c r="Y37" s="15">
        <v>12</v>
      </c>
      <c r="Z37" s="115">
        <f t="shared" si="24"/>
        <v>0</v>
      </c>
      <c r="AA37" s="14">
        <v>0</v>
      </c>
      <c r="AB37" s="116">
        <f t="shared" si="25"/>
        <v>0</v>
      </c>
      <c r="AC37" s="30"/>
      <c r="AD37" s="14">
        <v>0</v>
      </c>
      <c r="AE37" s="15">
        <v>12</v>
      </c>
      <c r="AF37" s="115">
        <f t="shared" si="26"/>
        <v>0</v>
      </c>
      <c r="AG37" s="14">
        <v>0</v>
      </c>
      <c r="AH37" s="115">
        <f t="shared" si="27"/>
        <v>0</v>
      </c>
      <c r="AI37" s="30"/>
      <c r="AJ37" s="14">
        <v>0</v>
      </c>
      <c r="AK37" s="15">
        <v>12</v>
      </c>
      <c r="AL37" s="115">
        <f t="shared" si="28"/>
        <v>0</v>
      </c>
      <c r="AM37" s="14">
        <v>0</v>
      </c>
      <c r="AN37" s="116">
        <f t="shared" si="29"/>
        <v>0</v>
      </c>
      <c r="AO37" s="30"/>
      <c r="AP37" s="14">
        <v>0</v>
      </c>
      <c r="AQ37" s="15">
        <v>12</v>
      </c>
      <c r="AR37" s="115">
        <f t="shared" si="30"/>
        <v>0</v>
      </c>
      <c r="AS37" s="14">
        <v>0</v>
      </c>
      <c r="AT37" s="115">
        <f t="shared" si="31"/>
        <v>0</v>
      </c>
      <c r="AU37" s="119">
        <f t="shared" si="1"/>
        <v>0</v>
      </c>
      <c r="AV37" s="120">
        <f t="shared" si="2"/>
        <v>0</v>
      </c>
    </row>
    <row r="38" spans="1:48">
      <c r="A38" s="53">
        <v>31</v>
      </c>
      <c r="B38" s="74"/>
      <c r="C38" s="53"/>
      <c r="D38" s="111">
        <v>0</v>
      </c>
      <c r="E38" s="113">
        <f t="shared" si="17"/>
        <v>0</v>
      </c>
      <c r="F38" s="66">
        <v>0</v>
      </c>
      <c r="G38" s="67">
        <v>12</v>
      </c>
      <c r="H38" s="115">
        <f t="shared" si="18"/>
        <v>0</v>
      </c>
      <c r="I38" s="68">
        <v>0</v>
      </c>
      <c r="J38" s="116">
        <f t="shared" si="19"/>
        <v>0</v>
      </c>
      <c r="K38" s="72"/>
      <c r="L38" s="68">
        <v>0</v>
      </c>
      <c r="M38" s="67">
        <v>12</v>
      </c>
      <c r="N38" s="117">
        <f t="shared" si="20"/>
        <v>0</v>
      </c>
      <c r="O38" s="68">
        <v>0</v>
      </c>
      <c r="P38" s="118">
        <f t="shared" si="21"/>
        <v>0</v>
      </c>
      <c r="Q38" s="73"/>
      <c r="R38" s="68">
        <v>0</v>
      </c>
      <c r="S38" s="67">
        <v>12</v>
      </c>
      <c r="T38" s="115">
        <f t="shared" si="22"/>
        <v>0</v>
      </c>
      <c r="U38" s="68">
        <v>0</v>
      </c>
      <c r="V38" s="116">
        <f t="shared" si="23"/>
        <v>0</v>
      </c>
      <c r="W38" s="73"/>
      <c r="X38" s="68">
        <v>0</v>
      </c>
      <c r="Y38" s="67">
        <v>12</v>
      </c>
      <c r="Z38" s="115">
        <f t="shared" si="24"/>
        <v>0</v>
      </c>
      <c r="AA38" s="68">
        <v>0</v>
      </c>
      <c r="AB38" s="116">
        <f t="shared" si="25"/>
        <v>0</v>
      </c>
      <c r="AC38" s="73"/>
      <c r="AD38" s="68">
        <v>0</v>
      </c>
      <c r="AE38" s="67">
        <v>12</v>
      </c>
      <c r="AF38" s="115">
        <f t="shared" si="26"/>
        <v>0</v>
      </c>
      <c r="AG38" s="68">
        <v>0</v>
      </c>
      <c r="AH38" s="115">
        <f t="shared" si="27"/>
        <v>0</v>
      </c>
      <c r="AI38" s="73"/>
      <c r="AJ38" s="68">
        <v>0</v>
      </c>
      <c r="AK38" s="67">
        <v>12</v>
      </c>
      <c r="AL38" s="115">
        <f t="shared" si="28"/>
        <v>0</v>
      </c>
      <c r="AM38" s="68">
        <v>0</v>
      </c>
      <c r="AN38" s="116">
        <f t="shared" si="29"/>
        <v>0</v>
      </c>
      <c r="AO38" s="73"/>
      <c r="AP38" s="68">
        <v>0</v>
      </c>
      <c r="AQ38" s="67">
        <v>12</v>
      </c>
      <c r="AR38" s="115">
        <f t="shared" si="30"/>
        <v>0</v>
      </c>
      <c r="AS38" s="68">
        <v>0</v>
      </c>
      <c r="AT38" s="115">
        <f t="shared" si="31"/>
        <v>0</v>
      </c>
      <c r="AU38" s="119">
        <f t="shared" si="1"/>
        <v>0</v>
      </c>
      <c r="AV38" s="120">
        <f t="shared" si="2"/>
        <v>0</v>
      </c>
    </row>
    <row r="39" spans="1:48">
      <c r="B39" s="12"/>
      <c r="E39" t="s">
        <v>34</v>
      </c>
      <c r="F39" s="108">
        <f>SUM(F8:F38)</f>
        <v>0</v>
      </c>
      <c r="G39" s="6"/>
      <c r="H39" s="24">
        <f>SUM(H8:H38)</f>
        <v>0</v>
      </c>
      <c r="I39" s="6"/>
      <c r="J39" s="24">
        <f>SUM(J8:J38)</f>
        <v>0</v>
      </c>
      <c r="K39" s="78"/>
      <c r="L39" s="107">
        <f>SUM(L8:L38)</f>
        <v>0</v>
      </c>
      <c r="M39" s="6"/>
      <c r="N39" s="24">
        <f>SUM(N8:N38)</f>
        <v>0</v>
      </c>
      <c r="O39" s="6"/>
      <c r="P39" s="24">
        <f>SUM(P8:P38)</f>
        <v>0</v>
      </c>
      <c r="Q39" s="42"/>
      <c r="R39" s="107">
        <f>SUM(R8:R38)</f>
        <v>0</v>
      </c>
      <c r="S39" s="6"/>
      <c r="T39" s="24">
        <f>SUM(T8:T38)</f>
        <v>0</v>
      </c>
      <c r="U39" s="6"/>
      <c r="V39" s="24">
        <f>SUM(V8:V38)</f>
        <v>0</v>
      </c>
      <c r="W39" s="42"/>
      <c r="X39" s="107">
        <f>SUM(X8:X38)</f>
        <v>0</v>
      </c>
      <c r="Y39" s="6"/>
      <c r="Z39" s="24">
        <f>SUM(Z8:Z38)</f>
        <v>0</v>
      </c>
      <c r="AA39" s="6"/>
      <c r="AB39" s="24">
        <f>SUM(AB8:AB38)</f>
        <v>0</v>
      </c>
      <c r="AC39" s="42"/>
      <c r="AD39" s="107">
        <f>SUM(AD8:AD38)</f>
        <v>0</v>
      </c>
      <c r="AE39" s="6"/>
      <c r="AF39" s="24">
        <f>SUM(AF8:AF38)</f>
        <v>0</v>
      </c>
      <c r="AG39" s="6"/>
      <c r="AH39" s="24">
        <f>SUM(AH8:AH38)</f>
        <v>0</v>
      </c>
      <c r="AI39" s="42"/>
      <c r="AJ39" s="107">
        <f>SUM(AJ8:AJ38)</f>
        <v>0</v>
      </c>
      <c r="AK39" s="6"/>
      <c r="AL39" s="24">
        <f>SUM(AL8:AL38)</f>
        <v>0</v>
      </c>
      <c r="AM39" s="6"/>
      <c r="AN39" s="24">
        <f>SUM(AN8:AN38)</f>
        <v>0</v>
      </c>
      <c r="AO39" s="42"/>
      <c r="AP39" s="107">
        <f>SUM(AP8:AP38)</f>
        <v>0</v>
      </c>
      <c r="AQ39" s="6"/>
      <c r="AR39" s="24">
        <f>SUM(AR8:AR38)</f>
        <v>0</v>
      </c>
      <c r="AS39" s="6"/>
      <c r="AT39" s="79">
        <f>SUM(AT8:AT38)</f>
        <v>0</v>
      </c>
      <c r="AU39" s="24">
        <f t="shared" si="1"/>
        <v>0</v>
      </c>
      <c r="AV39" s="24">
        <f t="shared" si="2"/>
        <v>0</v>
      </c>
    </row>
    <row r="40" spans="1:48">
      <c r="B40" s="12"/>
      <c r="F40" s="6"/>
      <c r="G40" s="6"/>
      <c r="H40" s="25"/>
      <c r="I40" s="6"/>
      <c r="J40" s="25"/>
      <c r="K40" s="93"/>
      <c r="L40" s="6"/>
      <c r="M40" s="6"/>
      <c r="N40" s="25"/>
      <c r="O40" s="6"/>
      <c r="P40" s="25"/>
      <c r="Q40" s="8"/>
      <c r="R40" s="6"/>
      <c r="S40" s="6"/>
      <c r="T40" s="25"/>
      <c r="U40" s="6"/>
      <c r="V40" s="25"/>
      <c r="W40" s="8"/>
      <c r="X40" s="6"/>
      <c r="Y40" s="6"/>
      <c r="Z40" s="25"/>
      <c r="AA40" s="6"/>
      <c r="AB40" s="25"/>
      <c r="AC40" s="8"/>
      <c r="AD40" s="6"/>
      <c r="AE40" s="6"/>
      <c r="AF40" s="25"/>
      <c r="AG40" s="6"/>
      <c r="AH40" s="25"/>
      <c r="AI40" s="8"/>
      <c r="AJ40" s="6"/>
      <c r="AK40" s="6"/>
      <c r="AL40" s="25"/>
      <c r="AM40" s="6"/>
      <c r="AN40" s="25"/>
      <c r="AO40" s="8"/>
      <c r="AP40" s="6"/>
      <c r="AQ40" s="6"/>
      <c r="AR40" s="25"/>
      <c r="AS40" s="6"/>
      <c r="AT40" s="25"/>
      <c r="AU40" s="25"/>
      <c r="AV40" s="25"/>
    </row>
    <row r="41" spans="1:48">
      <c r="B41" s="12"/>
      <c r="F41" s="6"/>
      <c r="G41" s="6"/>
      <c r="H41" s="25"/>
      <c r="I41" s="6"/>
      <c r="J41" s="25"/>
      <c r="K41" s="93"/>
      <c r="L41" s="6"/>
      <c r="M41" s="6"/>
      <c r="N41" s="25"/>
      <c r="O41" s="6"/>
      <c r="P41" s="25"/>
      <c r="Q41" s="8"/>
      <c r="R41" s="6"/>
      <c r="S41" s="6"/>
      <c r="T41" s="25"/>
      <c r="U41" s="6"/>
      <c r="V41" s="25"/>
      <c r="W41" s="8"/>
      <c r="X41" s="6"/>
      <c r="Y41" s="6"/>
      <c r="Z41" s="25"/>
      <c r="AA41" s="6"/>
      <c r="AB41" s="25"/>
      <c r="AC41" s="8"/>
      <c r="AD41" s="6"/>
      <c r="AE41" s="6"/>
      <c r="AF41" s="25"/>
      <c r="AG41" s="6"/>
      <c r="AH41" s="25"/>
      <c r="AI41" s="8"/>
      <c r="AJ41" s="6"/>
      <c r="AK41" s="6"/>
      <c r="AL41" s="25"/>
      <c r="AM41" s="6"/>
      <c r="AN41" s="25"/>
      <c r="AO41" s="8"/>
      <c r="AP41" s="6"/>
      <c r="AQ41" s="6"/>
      <c r="AR41" s="25"/>
      <c r="AS41" s="6"/>
      <c r="AT41" s="25"/>
      <c r="AU41" s="25"/>
      <c r="AV41" s="25"/>
    </row>
    <row r="42" spans="1:48">
      <c r="B42" s="12"/>
      <c r="F42" s="6"/>
      <c r="G42" s="6"/>
      <c r="H42" s="25"/>
      <c r="I42" s="6"/>
      <c r="J42" s="25"/>
      <c r="K42" s="93"/>
      <c r="L42" s="6"/>
      <c r="M42" s="6"/>
      <c r="N42" s="25"/>
      <c r="O42" s="6"/>
      <c r="P42" s="25"/>
      <c r="Q42" s="8"/>
      <c r="R42" s="6"/>
      <c r="S42" s="6"/>
      <c r="T42" s="25"/>
      <c r="U42" s="6"/>
      <c r="V42" s="25"/>
      <c r="W42" s="8"/>
      <c r="X42" s="6"/>
      <c r="Y42" s="6"/>
      <c r="Z42" s="25"/>
      <c r="AA42" s="6"/>
      <c r="AB42" s="25"/>
      <c r="AC42" s="8"/>
      <c r="AD42" s="6"/>
      <c r="AE42" s="6"/>
      <c r="AF42" s="25"/>
      <c r="AG42" s="6"/>
      <c r="AH42" s="25"/>
      <c r="AI42" s="8"/>
      <c r="AJ42" s="6"/>
      <c r="AK42" s="6"/>
      <c r="AL42" s="25"/>
      <c r="AM42" s="6"/>
      <c r="AN42" s="25"/>
      <c r="AO42" s="8"/>
      <c r="AP42" s="6"/>
      <c r="AQ42" s="6"/>
      <c r="AR42" s="25"/>
      <c r="AS42" s="6"/>
      <c r="AT42" s="25"/>
      <c r="AU42" s="25"/>
      <c r="AV42" s="25"/>
    </row>
    <row r="43" spans="1:48">
      <c r="B43" s="12"/>
      <c r="F43" s="6"/>
      <c r="G43" s="6"/>
      <c r="H43" s="25"/>
      <c r="I43" s="6"/>
      <c r="J43" s="25"/>
      <c r="K43" s="93"/>
      <c r="L43" s="6"/>
      <c r="M43" s="6"/>
      <c r="N43" s="25"/>
      <c r="O43" s="6"/>
      <c r="P43" s="25"/>
      <c r="Q43" s="8"/>
      <c r="R43" s="6"/>
      <c r="S43" s="6"/>
      <c r="T43" s="25"/>
      <c r="U43" s="6"/>
      <c r="V43" s="25"/>
      <c r="W43" s="8"/>
      <c r="X43" s="6"/>
      <c r="Y43" s="6"/>
      <c r="Z43" s="25"/>
      <c r="AA43" s="6"/>
      <c r="AB43" s="25"/>
      <c r="AC43" s="8"/>
      <c r="AD43" s="6"/>
      <c r="AE43" s="6"/>
      <c r="AF43" s="25"/>
      <c r="AG43" s="6"/>
      <c r="AH43" s="25"/>
      <c r="AI43" s="8"/>
      <c r="AJ43" s="6"/>
      <c r="AK43" s="6"/>
      <c r="AL43" s="25"/>
      <c r="AM43" s="6"/>
      <c r="AN43" s="25"/>
      <c r="AO43" s="8"/>
      <c r="AP43" s="6"/>
      <c r="AQ43" s="6"/>
      <c r="AR43" s="25"/>
      <c r="AS43" s="6"/>
      <c r="AT43" s="25"/>
      <c r="AU43" s="25"/>
      <c r="AV43" s="25"/>
    </row>
    <row r="44" spans="1:48">
      <c r="B44" s="12"/>
      <c r="F44" s="6"/>
      <c r="G44" s="6"/>
      <c r="H44" s="25"/>
      <c r="I44" s="6"/>
      <c r="J44" s="25"/>
      <c r="K44" s="93"/>
      <c r="L44" s="6"/>
      <c r="M44" s="6"/>
      <c r="N44" s="25"/>
      <c r="O44" s="6"/>
      <c r="P44" s="25"/>
      <c r="Q44" s="8"/>
      <c r="R44" s="6"/>
      <c r="S44" s="6"/>
      <c r="T44" s="25"/>
      <c r="U44" s="6"/>
      <c r="V44" s="25"/>
      <c r="W44" s="8"/>
      <c r="X44" s="6"/>
      <c r="Y44" s="6"/>
      <c r="Z44" s="25"/>
      <c r="AA44" s="6"/>
      <c r="AB44" s="25"/>
      <c r="AC44" s="8"/>
      <c r="AD44" s="6"/>
      <c r="AE44" s="6"/>
      <c r="AF44" s="25"/>
      <c r="AG44" s="6"/>
      <c r="AH44" s="25"/>
      <c r="AI44" s="8"/>
      <c r="AJ44" s="6"/>
      <c r="AK44" s="6"/>
      <c r="AL44" s="25"/>
      <c r="AM44" s="6"/>
      <c r="AN44" s="25"/>
      <c r="AO44" s="8"/>
      <c r="AP44" s="6"/>
      <c r="AQ44" s="6"/>
      <c r="AR44" s="25"/>
      <c r="AS44" s="6"/>
      <c r="AT44" s="25"/>
      <c r="AU44" s="25"/>
      <c r="AV44" s="25"/>
    </row>
    <row r="45" spans="1:48">
      <c r="B45" s="12"/>
      <c r="F45" s="6"/>
      <c r="G45" s="6"/>
      <c r="H45" s="25"/>
      <c r="I45" s="6"/>
      <c r="J45" s="25"/>
      <c r="K45" s="93"/>
      <c r="L45" s="6"/>
      <c r="M45" s="6"/>
      <c r="N45" s="25"/>
      <c r="O45" s="6"/>
      <c r="P45" s="25"/>
      <c r="Q45" s="8"/>
      <c r="R45" s="6"/>
      <c r="S45" s="6"/>
      <c r="T45" s="25"/>
      <c r="U45" s="6"/>
      <c r="V45" s="25"/>
      <c r="W45" s="8"/>
      <c r="X45" s="6"/>
      <c r="Y45" s="6"/>
      <c r="Z45" s="25"/>
      <c r="AA45" s="6"/>
      <c r="AB45" s="25"/>
      <c r="AC45" s="8"/>
      <c r="AD45" s="6"/>
      <c r="AE45" s="6"/>
      <c r="AF45" s="25"/>
      <c r="AG45" s="6"/>
      <c r="AH45" s="25"/>
      <c r="AI45" s="8"/>
      <c r="AJ45" s="6"/>
      <c r="AK45" s="6"/>
      <c r="AL45" s="25"/>
      <c r="AM45" s="6"/>
      <c r="AN45" s="25"/>
      <c r="AO45" s="8"/>
      <c r="AP45" s="6"/>
      <c r="AQ45" s="6"/>
      <c r="AR45" s="25"/>
      <c r="AS45" s="6"/>
      <c r="AT45" s="25"/>
      <c r="AU45" s="25"/>
      <c r="AV45" s="25"/>
    </row>
    <row r="46" spans="1:48">
      <c r="B46" s="12"/>
      <c r="F46" s="6"/>
      <c r="G46" s="6"/>
      <c r="H46" s="25"/>
      <c r="I46" s="6"/>
      <c r="J46" s="25"/>
      <c r="K46" s="93"/>
      <c r="L46" s="6"/>
      <c r="M46" s="6"/>
      <c r="N46" s="25"/>
      <c r="O46" s="6"/>
      <c r="P46" s="25"/>
      <c r="Q46" s="8"/>
      <c r="R46" s="6"/>
      <c r="S46" s="6"/>
      <c r="T46" s="25"/>
      <c r="U46" s="6"/>
      <c r="V46" s="25"/>
      <c r="W46" s="8"/>
      <c r="X46" s="6"/>
      <c r="Y46" s="6"/>
      <c r="Z46" s="25"/>
      <c r="AA46" s="6"/>
      <c r="AB46" s="25"/>
      <c r="AC46" s="8"/>
      <c r="AD46" s="6"/>
      <c r="AE46" s="6"/>
      <c r="AF46" s="25"/>
      <c r="AG46" s="6"/>
      <c r="AH46" s="25"/>
      <c r="AI46" s="8"/>
      <c r="AJ46" s="6"/>
      <c r="AK46" s="6"/>
      <c r="AL46" s="25"/>
      <c r="AM46" s="6"/>
      <c r="AN46" s="25"/>
      <c r="AO46" s="8"/>
      <c r="AP46" s="6"/>
      <c r="AQ46" s="6"/>
      <c r="AR46" s="25"/>
      <c r="AS46" s="6"/>
      <c r="AT46" s="25"/>
      <c r="AU46" s="25"/>
      <c r="AV46" s="25"/>
    </row>
    <row r="47" spans="1:48">
      <c r="B47" s="12"/>
      <c r="F47" s="6"/>
      <c r="G47" s="6"/>
      <c r="H47" s="25"/>
      <c r="I47" s="6"/>
      <c r="J47" s="25"/>
      <c r="K47" s="93"/>
      <c r="L47" s="6"/>
      <c r="M47" s="6"/>
      <c r="N47" s="25"/>
      <c r="O47" s="6"/>
      <c r="P47" s="25"/>
      <c r="Q47" s="8"/>
      <c r="R47" s="6"/>
      <c r="S47" s="6"/>
      <c r="T47" s="25"/>
      <c r="U47" s="6"/>
      <c r="V47" s="25"/>
      <c r="W47" s="8"/>
      <c r="X47" s="6"/>
      <c r="Y47" s="6"/>
      <c r="Z47" s="25"/>
      <c r="AA47" s="6"/>
      <c r="AB47" s="25"/>
      <c r="AC47" s="8"/>
      <c r="AD47" s="6"/>
      <c r="AE47" s="6"/>
      <c r="AF47" s="25"/>
      <c r="AG47" s="6"/>
      <c r="AH47" s="25"/>
      <c r="AI47" s="8"/>
      <c r="AJ47" s="6"/>
      <c r="AK47" s="6"/>
      <c r="AL47" s="25"/>
      <c r="AM47" s="6"/>
      <c r="AN47" s="25"/>
      <c r="AO47" s="8"/>
      <c r="AP47" s="6"/>
      <c r="AQ47" s="6"/>
      <c r="AR47" s="25"/>
      <c r="AS47" s="6"/>
      <c r="AT47" s="25"/>
      <c r="AU47" s="25"/>
      <c r="AV47" s="25"/>
    </row>
    <row r="48" spans="1:48">
      <c r="B48" s="12"/>
      <c r="D48" s="11" t="s">
        <v>35</v>
      </c>
      <c r="E48" s="17">
        <v>0</v>
      </c>
      <c r="F48" s="6"/>
      <c r="G48" s="6"/>
      <c r="H48" s="25"/>
      <c r="I48" s="6"/>
      <c r="J48" s="25"/>
      <c r="K48" s="93"/>
      <c r="L48" s="6"/>
      <c r="M48" s="6"/>
      <c r="N48" s="25"/>
      <c r="O48" s="6"/>
      <c r="P48" s="25"/>
      <c r="Q48" s="8"/>
      <c r="R48" s="6"/>
      <c r="S48" s="6"/>
      <c r="T48" s="25"/>
      <c r="U48" s="6"/>
      <c r="V48" s="25"/>
      <c r="W48" s="8"/>
      <c r="X48" s="6"/>
      <c r="Y48" s="6"/>
      <c r="Z48" s="25"/>
      <c r="AA48" s="6"/>
      <c r="AB48" s="25"/>
      <c r="AC48" s="8"/>
      <c r="AD48" s="6"/>
      <c r="AE48" s="6"/>
      <c r="AF48" s="25"/>
      <c r="AG48" s="6"/>
      <c r="AH48" s="25"/>
      <c r="AI48" s="8"/>
      <c r="AJ48" s="6"/>
      <c r="AK48" s="6"/>
      <c r="AL48" s="25"/>
      <c r="AM48" s="6"/>
      <c r="AN48" s="25"/>
      <c r="AO48" s="8"/>
      <c r="AP48" s="6"/>
      <c r="AQ48" s="6"/>
      <c r="AR48" s="25"/>
      <c r="AS48" s="6"/>
      <c r="AT48" s="25"/>
      <c r="AU48" s="25"/>
      <c r="AV48" s="25"/>
    </row>
    <row r="49" spans="2:48">
      <c r="B49" s="12"/>
      <c r="C49" s="27"/>
      <c r="D49" s="11"/>
      <c r="E49" s="82"/>
      <c r="F49" s="6"/>
      <c r="G49" s="6"/>
      <c r="H49" s="25"/>
      <c r="I49" s="6"/>
      <c r="J49" s="25"/>
      <c r="K49" s="93"/>
      <c r="L49" s="6"/>
      <c r="M49" s="6"/>
      <c r="N49" s="25"/>
      <c r="O49" s="6"/>
      <c r="P49" s="25"/>
      <c r="Q49" s="8"/>
      <c r="R49" s="6"/>
      <c r="S49" s="6"/>
      <c r="T49" s="25"/>
      <c r="U49" s="6"/>
      <c r="V49" s="25"/>
      <c r="W49" s="8"/>
      <c r="X49" s="6"/>
      <c r="Y49" s="6"/>
      <c r="Z49" s="25"/>
      <c r="AA49" s="6"/>
      <c r="AB49" s="25"/>
      <c r="AC49" s="8"/>
      <c r="AD49" s="6"/>
      <c r="AE49" s="6"/>
      <c r="AF49" s="25"/>
      <c r="AG49" s="6"/>
      <c r="AH49" s="25"/>
      <c r="AI49" s="8"/>
      <c r="AJ49" s="6"/>
      <c r="AK49" s="6"/>
      <c r="AL49" s="25"/>
      <c r="AM49" s="6"/>
      <c r="AN49" s="25"/>
      <c r="AO49" s="8"/>
      <c r="AP49" s="6"/>
      <c r="AQ49" s="6"/>
      <c r="AR49" s="25"/>
      <c r="AS49" s="6"/>
      <c r="AT49" s="25"/>
      <c r="AU49" s="25"/>
      <c r="AV49" s="25"/>
    </row>
    <row r="50" spans="2:48">
      <c r="C50" s="27"/>
      <c r="E50" s="8"/>
      <c r="F50" s="8"/>
      <c r="G50" s="3"/>
      <c r="I50" s="3"/>
      <c r="J50" s="8"/>
      <c r="L50" s="8"/>
      <c r="M50" s="3"/>
      <c r="O50" s="3"/>
      <c r="P50" s="8"/>
      <c r="R50" s="8"/>
      <c r="U50" s="3"/>
      <c r="V50" s="8"/>
      <c r="X50" s="8"/>
      <c r="AA50" s="3"/>
      <c r="AD50" s="8"/>
      <c r="AE50" s="3"/>
      <c r="AG50" s="3"/>
      <c r="AH50" s="8"/>
      <c r="AJ50" s="8"/>
      <c r="AK50" s="3"/>
      <c r="AM50" s="3"/>
      <c r="AP50" s="8"/>
      <c r="AQ50" s="3"/>
      <c r="AS50" s="3"/>
      <c r="AT50" s="3"/>
      <c r="AU50" s="3"/>
    </row>
    <row r="51" spans="2:48">
      <c r="B51" s="13"/>
      <c r="D51" s="11" t="s">
        <v>36</v>
      </c>
      <c r="E51" s="18" t="s">
        <v>37</v>
      </c>
      <c r="H51" s="3"/>
      <c r="J51" s="3"/>
      <c r="K51" s="8"/>
      <c r="M51" s="8"/>
      <c r="N51" s="3"/>
      <c r="Q51" s="8"/>
      <c r="S51" s="8"/>
      <c r="V51" s="3"/>
      <c r="W51" s="8"/>
      <c r="Y51" s="8"/>
      <c r="AB51" s="3"/>
      <c r="AE51" s="8"/>
      <c r="AF51" s="3"/>
      <c r="AH51" s="3"/>
      <c r="AK51" s="8"/>
      <c r="AL51" s="3"/>
      <c r="AN51" s="3"/>
      <c r="AQ51" s="8"/>
      <c r="AR51" s="3"/>
      <c r="AT51" s="3"/>
      <c r="AU51" s="3"/>
      <c r="AV51" s="3"/>
    </row>
    <row r="52" spans="2:48">
      <c r="B52" s="12" t="s">
        <v>38</v>
      </c>
      <c r="C52" s="27"/>
      <c r="D52" s="5"/>
      <c r="E52" s="5"/>
      <c r="H52" s="3"/>
      <c r="J52" s="3"/>
      <c r="K52" s="8"/>
      <c r="M52" s="8"/>
      <c r="N52" s="3"/>
      <c r="Q52" s="8"/>
      <c r="V52" s="3"/>
      <c r="W52" s="8"/>
      <c r="AB52" s="3"/>
      <c r="AF52" s="3"/>
      <c r="AH52" s="3"/>
      <c r="AL52" s="3"/>
      <c r="AN52" s="3"/>
      <c r="AR52" s="3"/>
      <c r="AU52" s="3"/>
      <c r="AV52" s="3"/>
    </row>
    <row r="53" spans="2:48">
      <c r="D53" s="11" t="s">
        <v>39</v>
      </c>
      <c r="E53" s="16">
        <v>0</v>
      </c>
      <c r="J53" s="3"/>
      <c r="K53" s="8"/>
      <c r="M53" s="8"/>
      <c r="Q53" s="8"/>
      <c r="V53" s="3"/>
      <c r="AF53" s="3"/>
      <c r="AL53" s="3"/>
      <c r="AU53" s="3"/>
      <c r="AV53" s="3"/>
    </row>
    <row r="54" spans="2:48">
      <c r="D54" s="11"/>
      <c r="E54" s="9"/>
      <c r="J54" s="3"/>
      <c r="K54" s="8"/>
      <c r="M54" s="8"/>
      <c r="Q54" s="8"/>
      <c r="V54" s="3"/>
      <c r="AF54" s="3"/>
      <c r="AL54" s="3"/>
      <c r="AU54" s="3"/>
      <c r="AV54" s="3"/>
    </row>
    <row r="55" spans="2:48">
      <c r="B55" t="s">
        <v>40</v>
      </c>
      <c r="K55" s="8"/>
      <c r="M55" s="8"/>
      <c r="Q55" s="8"/>
      <c r="V55" s="3"/>
      <c r="AF55" s="3"/>
    </row>
    <row r="56" spans="2:48">
      <c r="K56" s="8"/>
      <c r="M56" s="8"/>
      <c r="V56" s="3"/>
    </row>
    <row r="57" spans="2:48">
      <c r="K57" s="8"/>
      <c r="M57" s="8"/>
    </row>
    <row r="58" spans="2:48">
      <c r="K58" s="8"/>
      <c r="M58" s="8"/>
    </row>
    <row r="59" spans="2:48">
      <c r="K59" s="8"/>
      <c r="M59" s="8"/>
    </row>
    <row r="60" spans="2:48">
      <c r="K60" s="8"/>
      <c r="M60" s="8"/>
    </row>
    <row r="61" spans="2:48">
      <c r="K61" s="8"/>
      <c r="M61" s="8"/>
    </row>
    <row r="62" spans="2:48">
      <c r="K62" s="8"/>
      <c r="M62" s="8"/>
    </row>
    <row r="63" spans="2:48">
      <c r="K63" s="8"/>
      <c r="M63" s="8"/>
    </row>
    <row r="64" spans="2:48">
      <c r="K64" s="8"/>
      <c r="M64" s="8"/>
    </row>
    <row r="65" spans="11:13">
      <c r="K65" s="8"/>
      <c r="M65" s="8"/>
    </row>
    <row r="66" spans="11:13">
      <c r="K66" s="8"/>
      <c r="M66" s="8"/>
    </row>
    <row r="67" spans="11:13">
      <c r="K67" s="8"/>
      <c r="M67" s="8"/>
    </row>
    <row r="68" spans="11:13">
      <c r="K68" s="8"/>
      <c r="M68" s="8"/>
    </row>
    <row r="69" spans="11:13">
      <c r="K69" s="8"/>
      <c r="M69" s="8"/>
    </row>
    <row r="70" spans="11:13">
      <c r="K70" s="8"/>
      <c r="M70" s="8"/>
    </row>
    <row r="71" spans="11:13">
      <c r="K71" s="8"/>
      <c r="M71" s="8"/>
    </row>
    <row r="72" spans="11:13">
      <c r="K72" s="8"/>
      <c r="M72" s="8"/>
    </row>
    <row r="73" spans="11:13">
      <c r="K73" s="8"/>
      <c r="M73" s="8"/>
    </row>
    <row r="74" spans="11:13">
      <c r="K74" s="8"/>
      <c r="M74" s="8"/>
    </row>
    <row r="75" spans="11:13">
      <c r="K75" s="8"/>
      <c r="M75" s="8"/>
    </row>
    <row r="76" spans="11:13">
      <c r="K76" s="8"/>
      <c r="M76" s="8"/>
    </row>
    <row r="77" spans="11:13">
      <c r="K77" s="8"/>
      <c r="M77" s="8"/>
    </row>
    <row r="78" spans="11:13">
      <c r="K78" s="8"/>
      <c r="M78" s="8"/>
    </row>
    <row r="79" spans="11:13">
      <c r="K79" s="8"/>
      <c r="M79" s="8"/>
    </row>
    <row r="80" spans="11:13">
      <c r="K80" s="8"/>
      <c r="M80" s="8"/>
    </row>
    <row r="81" spans="11:13">
      <c r="K81" s="8"/>
      <c r="M81" s="8"/>
    </row>
    <row r="82" spans="11:13">
      <c r="K82" s="8"/>
      <c r="M82" s="8"/>
    </row>
    <row r="83" spans="11:13">
      <c r="K83" s="8"/>
      <c r="M83" s="8"/>
    </row>
    <row r="84" spans="11:13">
      <c r="K84" s="8"/>
      <c r="M84" s="8"/>
    </row>
    <row r="85" spans="11:13">
      <c r="K85" s="8"/>
      <c r="M85" s="8"/>
    </row>
    <row r="86" spans="11:13">
      <c r="K86" s="8"/>
      <c r="M86" s="8"/>
    </row>
    <row r="87" spans="11:13">
      <c r="K87" s="8"/>
      <c r="M87" s="8"/>
    </row>
    <row r="88" spans="11:13">
      <c r="K88" s="8"/>
      <c r="M88" s="8"/>
    </row>
    <row r="89" spans="11:13">
      <c r="K89" s="8"/>
      <c r="M89" s="8"/>
    </row>
    <row r="90" spans="11:13">
      <c r="K90" s="8"/>
      <c r="M90" s="8"/>
    </row>
    <row r="91" spans="11:13">
      <c r="K91" s="8"/>
      <c r="M91" s="8"/>
    </row>
    <row r="92" spans="11:13">
      <c r="K92" s="8"/>
      <c r="M92" s="8"/>
    </row>
    <row r="93" spans="11:13">
      <c r="K93" s="8"/>
      <c r="M93" s="8"/>
    </row>
    <row r="94" spans="11:13">
      <c r="K94" s="8"/>
      <c r="M94" s="8"/>
    </row>
    <row r="95" spans="11:13">
      <c r="K95" s="8"/>
      <c r="M95" s="8"/>
    </row>
    <row r="96" spans="11:13">
      <c r="K96" s="8"/>
      <c r="M96" s="8"/>
    </row>
    <row r="97" spans="11:13">
      <c r="K97" s="8"/>
      <c r="M97" s="8"/>
    </row>
    <row r="98" spans="11:13">
      <c r="K98" s="8"/>
      <c r="M98" s="8"/>
    </row>
    <row r="99" spans="11:13">
      <c r="K99" s="8"/>
      <c r="M99" s="8"/>
    </row>
    <row r="100" spans="11:13">
      <c r="K100" s="8"/>
      <c r="M100" s="8"/>
    </row>
    <row r="101" spans="11:13">
      <c r="K101" s="8"/>
      <c r="M101" s="8"/>
    </row>
    <row r="102" spans="11:13">
      <c r="K102" s="8"/>
      <c r="M102" s="8"/>
    </row>
    <row r="103" spans="11:13">
      <c r="K103" s="8"/>
      <c r="M103" s="8"/>
    </row>
    <row r="104" spans="11:13">
      <c r="K104" s="8"/>
      <c r="M104" s="8"/>
    </row>
    <row r="105" spans="11:13">
      <c r="K105" s="8"/>
      <c r="M105" s="8"/>
    </row>
    <row r="106" spans="11:13">
      <c r="K106" s="8"/>
      <c r="M106" s="8"/>
    </row>
    <row r="107" spans="11:13">
      <c r="K107" s="8"/>
      <c r="M107" s="8"/>
    </row>
    <row r="108" spans="11:13">
      <c r="K108" s="8"/>
      <c r="M108" s="8"/>
    </row>
    <row r="109" spans="11:13">
      <c r="K109" s="8"/>
      <c r="M109" s="8"/>
    </row>
    <row r="110" spans="11:13">
      <c r="K110" s="8"/>
      <c r="M110" s="8"/>
    </row>
    <row r="111" spans="11:13">
      <c r="K111" s="8"/>
      <c r="M111" s="8"/>
    </row>
    <row r="112" spans="11:13">
      <c r="K112" s="8"/>
      <c r="M112" s="8"/>
    </row>
    <row r="113" spans="11:13">
      <c r="K113" s="8"/>
      <c r="M113" s="8"/>
    </row>
    <row r="114" spans="11:13">
      <c r="K114" s="8"/>
      <c r="M114" s="8"/>
    </row>
    <row r="115" spans="11:13">
      <c r="K115" s="8"/>
      <c r="M115" s="8"/>
    </row>
    <row r="116" spans="11:13">
      <c r="K116" s="8"/>
      <c r="M116" s="8"/>
    </row>
    <row r="117" spans="11:13">
      <c r="K117" s="8"/>
      <c r="M117" s="8"/>
    </row>
    <row r="118" spans="11:13">
      <c r="K118" s="8"/>
      <c r="M118" s="8"/>
    </row>
    <row r="119" spans="11:13">
      <c r="K119" s="8"/>
      <c r="M119" s="8"/>
    </row>
    <row r="120" spans="11:13">
      <c r="K120" s="8"/>
      <c r="M120" s="8"/>
    </row>
    <row r="121" spans="11:13">
      <c r="K121" s="8"/>
      <c r="M121" s="8"/>
    </row>
    <row r="122" spans="11:13">
      <c r="K122" s="8"/>
      <c r="M122" s="8"/>
    </row>
    <row r="123" spans="11:13">
      <c r="K123" s="8"/>
      <c r="M123" s="8"/>
    </row>
    <row r="124" spans="11:13">
      <c r="K124" s="8"/>
      <c r="M124" s="8"/>
    </row>
    <row r="125" spans="11:13">
      <c r="K125" s="8"/>
      <c r="M125" s="8"/>
    </row>
    <row r="126" spans="11:13">
      <c r="K126" s="8"/>
      <c r="M126" s="8"/>
    </row>
    <row r="127" spans="11:13">
      <c r="K127" s="8"/>
      <c r="M127" s="8"/>
    </row>
    <row r="128" spans="11:13">
      <c r="K128" s="8"/>
      <c r="M128" s="8"/>
    </row>
    <row r="129" spans="11:13">
      <c r="K129" s="8"/>
      <c r="M129" s="8"/>
    </row>
    <row r="130" spans="11:13">
      <c r="K130" s="8"/>
      <c r="M130" s="8"/>
    </row>
    <row r="131" spans="11:13">
      <c r="K131" s="8"/>
      <c r="M131" s="8"/>
    </row>
    <row r="132" spans="11:13">
      <c r="K132" s="8"/>
      <c r="M132" s="8"/>
    </row>
    <row r="133" spans="11:13">
      <c r="K133" s="8"/>
      <c r="M133" s="8"/>
    </row>
    <row r="134" spans="11:13">
      <c r="K134" s="8"/>
      <c r="M134" s="8"/>
    </row>
    <row r="135" spans="11:13">
      <c r="K135" s="8"/>
      <c r="M135" s="8"/>
    </row>
    <row r="136" spans="11:13">
      <c r="K136" s="8"/>
      <c r="M136" s="8"/>
    </row>
    <row r="137" spans="11:13">
      <c r="K137" s="8"/>
      <c r="M137" s="8"/>
    </row>
    <row r="138" spans="11:13">
      <c r="K138" s="8"/>
      <c r="M138" s="8"/>
    </row>
    <row r="139" spans="11:13">
      <c r="K139" s="8"/>
      <c r="M139" s="8"/>
    </row>
    <row r="140" spans="11:13">
      <c r="K140" s="8"/>
      <c r="M140" s="8"/>
    </row>
    <row r="141" spans="11:13">
      <c r="K141" s="8"/>
      <c r="M141" s="8"/>
    </row>
    <row r="142" spans="11:13">
      <c r="K142" s="8"/>
      <c r="M142" s="8"/>
    </row>
    <row r="143" spans="11:13">
      <c r="K143" s="8"/>
      <c r="M143" s="8"/>
    </row>
    <row r="144" spans="11:13">
      <c r="K144" s="8"/>
      <c r="M144" s="8"/>
    </row>
    <row r="145" spans="11:13">
      <c r="K145" s="8"/>
      <c r="M145" s="8"/>
    </row>
    <row r="146" spans="11:13">
      <c r="K146" s="8"/>
      <c r="M146" s="8"/>
    </row>
    <row r="147" spans="11:13">
      <c r="K147" s="8"/>
      <c r="M147" s="8"/>
    </row>
    <row r="148" spans="11:13">
      <c r="K148" s="8"/>
      <c r="M148" s="8"/>
    </row>
    <row r="149" spans="11:13">
      <c r="K149" s="8"/>
      <c r="M149" s="8"/>
    </row>
    <row r="150" spans="11:13">
      <c r="K150" s="8"/>
      <c r="M150" s="8"/>
    </row>
    <row r="151" spans="11:13">
      <c r="K151" s="8"/>
      <c r="M151" s="8"/>
    </row>
    <row r="152" spans="11:13">
      <c r="K152" s="8"/>
      <c r="M152" s="8"/>
    </row>
    <row r="153" spans="11:13">
      <c r="K153" s="8"/>
      <c r="M153" s="8"/>
    </row>
    <row r="154" spans="11:13">
      <c r="K154" s="8"/>
      <c r="M154" s="8"/>
    </row>
    <row r="155" spans="11:13">
      <c r="K155" s="8"/>
      <c r="M155" s="8"/>
    </row>
    <row r="156" spans="11:13">
      <c r="K156" s="8"/>
      <c r="M156" s="8"/>
    </row>
    <row r="157" spans="11:13">
      <c r="K157" s="8"/>
      <c r="M157" s="8"/>
    </row>
    <row r="158" spans="11:13">
      <c r="K158" s="8"/>
      <c r="M158" s="8"/>
    </row>
    <row r="159" spans="11:13">
      <c r="K159" s="8"/>
      <c r="M159" s="8"/>
    </row>
    <row r="160" spans="11:13">
      <c r="K160" s="8"/>
      <c r="M160" s="8"/>
    </row>
    <row r="161" spans="11:13">
      <c r="K161" s="8"/>
      <c r="M161" s="8"/>
    </row>
    <row r="162" spans="11:13">
      <c r="K162" s="8"/>
      <c r="M162" s="8"/>
    </row>
    <row r="163" spans="11:13">
      <c r="K163" s="8"/>
      <c r="M163" s="8"/>
    </row>
    <row r="164" spans="11:13">
      <c r="K164" s="8"/>
      <c r="M164" s="8"/>
    </row>
    <row r="165" spans="11:13">
      <c r="K165" s="8"/>
      <c r="M165" s="8"/>
    </row>
    <row r="166" spans="11:13">
      <c r="K166" s="8"/>
      <c r="M166" s="8"/>
    </row>
    <row r="167" spans="11:13">
      <c r="M167" s="8"/>
    </row>
    <row r="168" spans="11:13">
      <c r="M168" s="8"/>
    </row>
    <row r="169" spans="11:13">
      <c r="M169" s="8"/>
    </row>
    <row r="170" spans="11:13">
      <c r="M170" s="8"/>
    </row>
    <row r="171" spans="11:13">
      <c r="M171" s="8"/>
    </row>
    <row r="172" spans="11:13">
      <c r="M172" s="8"/>
    </row>
    <row r="173" spans="11:13">
      <c r="M173" s="8"/>
    </row>
    <row r="174" spans="11:13">
      <c r="M174" s="8"/>
    </row>
    <row r="175" spans="11:13">
      <c r="M175" s="8"/>
    </row>
    <row r="176" spans="11:13">
      <c r="M176" s="8"/>
    </row>
  </sheetData>
  <phoneticPr fontId="0" type="noConversion"/>
  <pageMargins left="0" right="0" top="0.32" bottom="0.25" header="0" footer="0"/>
  <pageSetup scale="72" orientation="landscape" blackAndWhite="1" horizontalDpi="4294967292" verticalDpi="300" r:id="rId1"/>
  <headerFooter alignWithMargins="0">
    <oddFooter>Page &amp;P</oddFooter>
  </headerFooter>
  <colBreaks count="3" manualBreakCount="3">
    <brk id="16" max="1048575" man="1"/>
    <brk id="28" max="1048575" man="1"/>
    <brk id="40"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166"/>
  <sheetViews>
    <sheetView zoomScaleNormal="100" workbookViewId="0"/>
  </sheetViews>
  <sheetFormatPr defaultRowHeight="12.5"/>
  <cols>
    <col min="1" max="1" width="3" customWidth="1"/>
    <col min="2" max="2" width="19.6328125" customWidth="1"/>
    <col min="3" max="3" width="16.6328125" customWidth="1"/>
    <col min="4" max="4" width="15" customWidth="1"/>
    <col min="5" max="5" width="14.36328125" customWidth="1"/>
    <col min="6" max="6" width="10" customWidth="1"/>
    <col min="7" max="7" width="10.54296875" customWidth="1"/>
    <col min="8" max="8" width="11.6328125" customWidth="1"/>
    <col min="9" max="10" width="11" customWidth="1"/>
    <col min="11" max="11" width="1.6328125" customWidth="1"/>
    <col min="12" max="12" width="9.90625" customWidth="1"/>
    <col min="13" max="13" width="10.36328125" customWidth="1"/>
    <col min="14" max="14" width="12.54296875" customWidth="1"/>
    <col min="15" max="15" width="10" customWidth="1"/>
    <col min="16" max="16" width="10.36328125" customWidth="1"/>
    <col min="17" max="17" width="1.453125" customWidth="1"/>
    <col min="18" max="18" width="9.36328125" customWidth="1"/>
    <col min="19" max="19" width="10" customWidth="1"/>
    <col min="20" max="20" width="12" customWidth="1"/>
    <col min="21" max="21" width="11.08984375" customWidth="1"/>
    <col min="22" max="22" width="10.36328125" customWidth="1"/>
    <col min="23" max="23" width="0.90625" customWidth="1"/>
    <col min="25" max="25" width="9.90625" customWidth="1"/>
    <col min="26" max="26" width="11.6328125" customWidth="1"/>
    <col min="27" max="27" width="10.36328125" customWidth="1"/>
    <col min="28" max="28" width="10.08984375" customWidth="1"/>
    <col min="29" max="29" width="1" customWidth="1"/>
    <col min="31" max="31" width="10.6328125" customWidth="1"/>
    <col min="32" max="32" width="11.90625" customWidth="1"/>
    <col min="33" max="33" width="10" customWidth="1"/>
    <col min="34" max="34" width="9.90625" customWidth="1"/>
    <col min="35" max="35" width="1.36328125" customWidth="1"/>
    <col min="37" max="37" width="11.36328125" customWidth="1"/>
    <col min="38" max="38" width="12.36328125" customWidth="1"/>
    <col min="39" max="39" width="11.08984375" customWidth="1"/>
    <col min="40" max="40" width="9.6328125" customWidth="1"/>
    <col min="41" max="41" width="1" customWidth="1"/>
    <col min="43" max="43" width="10.54296875" customWidth="1"/>
    <col min="44" max="44" width="11.90625" customWidth="1"/>
    <col min="45" max="45" width="10.08984375" customWidth="1"/>
    <col min="46" max="46" width="10" customWidth="1"/>
    <col min="47" max="47" width="11.453125" customWidth="1"/>
    <col min="48" max="48" width="12" customWidth="1"/>
  </cols>
  <sheetData>
    <row r="1" spans="1:51" ht="17.5">
      <c r="A1" s="157" t="s">
        <v>11</v>
      </c>
      <c r="C1" s="8"/>
      <c r="D1" s="8"/>
      <c r="E1" s="8"/>
    </row>
    <row r="2" spans="1:51" ht="20">
      <c r="A2" s="104" t="s">
        <v>12</v>
      </c>
      <c r="C2" s="8"/>
      <c r="D2" s="8"/>
      <c r="E2" s="8"/>
    </row>
    <row r="3" spans="1:51" ht="15.5">
      <c r="A3" s="160" t="s">
        <v>41</v>
      </c>
      <c r="C3" s="8"/>
      <c r="D3" s="8"/>
      <c r="E3" s="8"/>
    </row>
    <row r="4" spans="1:51" ht="18">
      <c r="A4" s="159" t="str">
        <f>SUMMARY!A2</f>
        <v>** Contractor's Name</v>
      </c>
      <c r="B4" s="148"/>
      <c r="C4" s="8"/>
      <c r="D4" s="8"/>
      <c r="E4" s="8"/>
      <c r="F4" s="34"/>
      <c r="G4" s="58"/>
      <c r="H4" s="58" t="s">
        <v>14</v>
      </c>
      <c r="I4" s="58"/>
      <c r="J4" s="59"/>
      <c r="K4" s="34"/>
      <c r="L4" s="58"/>
      <c r="M4" s="58"/>
      <c r="N4" s="58" t="s">
        <v>15</v>
      </c>
      <c r="O4" s="58"/>
      <c r="P4" s="59"/>
      <c r="Q4" s="34"/>
      <c r="R4" s="58"/>
      <c r="S4" s="58"/>
      <c r="T4" s="58" t="s">
        <v>16</v>
      </c>
      <c r="U4" s="58"/>
      <c r="V4" s="59"/>
      <c r="W4" s="34"/>
      <c r="X4" s="58"/>
      <c r="Y4" s="58"/>
      <c r="Z4" s="58" t="s">
        <v>17</v>
      </c>
      <c r="AA4" s="58"/>
      <c r="AB4" s="59"/>
      <c r="AC4" s="34"/>
      <c r="AD4" s="58"/>
      <c r="AE4" s="58"/>
      <c r="AF4" s="58" t="s">
        <v>18</v>
      </c>
      <c r="AG4" s="58"/>
      <c r="AH4" s="59"/>
      <c r="AI4" s="34"/>
      <c r="AJ4" s="58"/>
      <c r="AK4" s="58"/>
      <c r="AL4" s="58" t="s">
        <v>19</v>
      </c>
      <c r="AM4" s="58"/>
      <c r="AN4" s="59"/>
      <c r="AO4" s="34"/>
      <c r="AP4" s="58"/>
      <c r="AQ4" s="58"/>
      <c r="AR4" s="58" t="s">
        <v>20</v>
      </c>
      <c r="AS4" s="58"/>
      <c r="AT4" s="58"/>
      <c r="AU4" s="34"/>
      <c r="AV4" s="48"/>
    </row>
    <row r="5" spans="1:51" ht="15.5">
      <c r="A5" s="139" t="str">
        <f>SUMMARY!A3</f>
        <v>**  RFP No.</v>
      </c>
      <c r="B5" s="149"/>
      <c r="C5" s="8"/>
      <c r="D5" s="1"/>
      <c r="F5" s="30"/>
      <c r="G5" s="29">
        <f>SUMMARY!C5</f>
        <v>39083</v>
      </c>
      <c r="H5" s="9" t="s">
        <v>10</v>
      </c>
      <c r="I5" s="29">
        <f>SUMMARY!C7</f>
        <v>39447</v>
      </c>
      <c r="J5" s="60"/>
      <c r="K5" s="30"/>
      <c r="L5" s="8"/>
      <c r="M5" s="29">
        <f>+I5+1</f>
        <v>39448</v>
      </c>
      <c r="N5" s="9" t="s">
        <v>10</v>
      </c>
      <c r="O5" s="29">
        <f>SUMMARY!E7</f>
        <v>39813</v>
      </c>
      <c r="P5" s="60"/>
      <c r="Q5" s="30"/>
      <c r="R5" s="8"/>
      <c r="S5" s="29">
        <f>+O5+1</f>
        <v>39814</v>
      </c>
      <c r="T5" s="9" t="s">
        <v>10</v>
      </c>
      <c r="U5" s="29">
        <f>SUMMARY!G7</f>
        <v>40178</v>
      </c>
      <c r="V5" s="60"/>
      <c r="W5" s="30"/>
      <c r="X5" s="8"/>
      <c r="Y5" s="29">
        <f>+U5+1</f>
        <v>40179</v>
      </c>
      <c r="Z5" s="9" t="s">
        <v>10</v>
      </c>
      <c r="AA5" s="29">
        <f>SUMMARY!I7</f>
        <v>40543</v>
      </c>
      <c r="AB5" s="60"/>
      <c r="AC5" s="30"/>
      <c r="AD5" s="8"/>
      <c r="AE5" s="29">
        <f>+AA5+1</f>
        <v>40544</v>
      </c>
      <c r="AF5" s="9" t="s">
        <v>10</v>
      </c>
      <c r="AG5" s="29">
        <f>SUMMARY!K7</f>
        <v>40908</v>
      </c>
      <c r="AH5" s="60"/>
      <c r="AI5" s="30"/>
      <c r="AJ5" s="8"/>
      <c r="AK5" s="29">
        <f>+AG5+1</f>
        <v>40909</v>
      </c>
      <c r="AL5" s="9" t="s">
        <v>10</v>
      </c>
      <c r="AM5" s="29">
        <f>SUMMARY!M7</f>
        <v>41274</v>
      </c>
      <c r="AN5" s="60"/>
      <c r="AO5" s="30"/>
      <c r="AP5" s="8"/>
      <c r="AQ5" s="29">
        <f>+AM5+1</f>
        <v>41275</v>
      </c>
      <c r="AR5" s="9" t="s">
        <v>10</v>
      </c>
      <c r="AS5" s="29">
        <f>SUMMARY!O7</f>
        <v>41639</v>
      </c>
      <c r="AT5" s="8"/>
      <c r="AU5" s="31" t="s">
        <v>9</v>
      </c>
      <c r="AV5" s="49" t="s">
        <v>9</v>
      </c>
    </row>
    <row r="6" spans="1:51">
      <c r="B6" s="1"/>
      <c r="C6" s="1"/>
      <c r="D6" s="4" t="s">
        <v>42</v>
      </c>
      <c r="E6" s="5" t="s">
        <v>22</v>
      </c>
      <c r="F6" s="31" t="s">
        <v>24</v>
      </c>
      <c r="G6" s="9" t="s">
        <v>24</v>
      </c>
      <c r="H6" s="10" t="s">
        <v>25</v>
      </c>
      <c r="I6" s="10" t="s">
        <v>26</v>
      </c>
      <c r="J6" s="61" t="s">
        <v>26</v>
      </c>
      <c r="K6" s="32"/>
      <c r="L6" s="9" t="s">
        <v>24</v>
      </c>
      <c r="M6" s="9" t="s">
        <v>24</v>
      </c>
      <c r="N6" s="10" t="s">
        <v>25</v>
      </c>
      <c r="O6" s="10" t="s">
        <v>26</v>
      </c>
      <c r="P6" s="61" t="s">
        <v>26</v>
      </c>
      <c r="Q6" s="30"/>
      <c r="R6" s="9" t="s">
        <v>24</v>
      </c>
      <c r="S6" s="9" t="s">
        <v>24</v>
      </c>
      <c r="T6" s="10" t="s">
        <v>25</v>
      </c>
      <c r="U6" s="10" t="s">
        <v>26</v>
      </c>
      <c r="V6" s="61" t="s">
        <v>26</v>
      </c>
      <c r="W6" s="30"/>
      <c r="X6" s="9" t="s">
        <v>24</v>
      </c>
      <c r="Y6" s="9" t="s">
        <v>24</v>
      </c>
      <c r="Z6" s="10" t="s">
        <v>25</v>
      </c>
      <c r="AA6" s="10" t="s">
        <v>26</v>
      </c>
      <c r="AB6" s="61" t="s">
        <v>26</v>
      </c>
      <c r="AC6" s="30"/>
      <c r="AD6" s="9" t="s">
        <v>24</v>
      </c>
      <c r="AE6" s="9" t="s">
        <v>24</v>
      </c>
      <c r="AF6" s="10" t="s">
        <v>25</v>
      </c>
      <c r="AG6" s="10" t="s">
        <v>26</v>
      </c>
      <c r="AH6" s="61" t="s">
        <v>26</v>
      </c>
      <c r="AI6" s="30"/>
      <c r="AJ6" s="9" t="s">
        <v>24</v>
      </c>
      <c r="AK6" s="9" t="s">
        <v>24</v>
      </c>
      <c r="AL6" s="10" t="s">
        <v>25</v>
      </c>
      <c r="AM6" s="10" t="s">
        <v>26</v>
      </c>
      <c r="AN6" s="61" t="s">
        <v>26</v>
      </c>
      <c r="AO6" s="30"/>
      <c r="AP6" s="9" t="s">
        <v>24</v>
      </c>
      <c r="AQ6" s="9" t="s">
        <v>24</v>
      </c>
      <c r="AR6" s="10" t="s">
        <v>25</v>
      </c>
      <c r="AS6" s="10" t="s">
        <v>26</v>
      </c>
      <c r="AT6" s="10" t="s">
        <v>26</v>
      </c>
      <c r="AU6" s="32" t="s">
        <v>25</v>
      </c>
      <c r="AV6" s="50" t="s">
        <v>26</v>
      </c>
    </row>
    <row r="7" spans="1:51">
      <c r="A7" s="53"/>
      <c r="B7" s="75" t="s">
        <v>27</v>
      </c>
      <c r="C7" s="75" t="s">
        <v>28</v>
      </c>
      <c r="D7" s="53" t="s">
        <v>43</v>
      </c>
      <c r="E7" s="53" t="s">
        <v>43</v>
      </c>
      <c r="F7" s="62" t="s">
        <v>44</v>
      </c>
      <c r="G7" s="47" t="s">
        <v>31</v>
      </c>
      <c r="H7" s="63" t="s">
        <v>32</v>
      </c>
      <c r="I7" s="63" t="s">
        <v>33</v>
      </c>
      <c r="J7" s="64" t="s">
        <v>32</v>
      </c>
      <c r="K7" s="69"/>
      <c r="L7" s="47" t="s">
        <v>44</v>
      </c>
      <c r="M7" s="47" t="s">
        <v>31</v>
      </c>
      <c r="N7" s="63" t="s">
        <v>32</v>
      </c>
      <c r="O7" s="63" t="s">
        <v>33</v>
      </c>
      <c r="P7" s="64" t="s">
        <v>32</v>
      </c>
      <c r="Q7" s="73"/>
      <c r="R7" s="47" t="s">
        <v>44</v>
      </c>
      <c r="S7" s="47" t="s">
        <v>31</v>
      </c>
      <c r="T7" s="63" t="s">
        <v>32</v>
      </c>
      <c r="U7" s="63" t="s">
        <v>33</v>
      </c>
      <c r="V7" s="64" t="s">
        <v>32</v>
      </c>
      <c r="W7" s="73"/>
      <c r="X7" s="47" t="s">
        <v>44</v>
      </c>
      <c r="Y7" s="47" t="s">
        <v>31</v>
      </c>
      <c r="Z7" s="63" t="s">
        <v>32</v>
      </c>
      <c r="AA7" s="63" t="s">
        <v>33</v>
      </c>
      <c r="AB7" s="64" t="s">
        <v>32</v>
      </c>
      <c r="AC7" s="73"/>
      <c r="AD7" s="47" t="s">
        <v>44</v>
      </c>
      <c r="AE7" s="47" t="s">
        <v>31</v>
      </c>
      <c r="AF7" s="63" t="s">
        <v>32</v>
      </c>
      <c r="AG7" s="63" t="s">
        <v>33</v>
      </c>
      <c r="AH7" s="64" t="s">
        <v>32</v>
      </c>
      <c r="AI7" s="73"/>
      <c r="AJ7" s="47" t="s">
        <v>44</v>
      </c>
      <c r="AK7" s="47" t="s">
        <v>31</v>
      </c>
      <c r="AL7" s="63" t="s">
        <v>32</v>
      </c>
      <c r="AM7" s="63" t="s">
        <v>33</v>
      </c>
      <c r="AN7" s="64" t="s">
        <v>32</v>
      </c>
      <c r="AO7" s="73"/>
      <c r="AP7" s="47" t="s">
        <v>44</v>
      </c>
      <c r="AQ7" s="47" t="s">
        <v>31</v>
      </c>
      <c r="AR7" s="63" t="s">
        <v>32</v>
      </c>
      <c r="AS7" s="63" t="s">
        <v>33</v>
      </c>
      <c r="AT7" s="63" t="s">
        <v>32</v>
      </c>
      <c r="AU7" s="76" t="s">
        <v>32</v>
      </c>
      <c r="AV7" s="77" t="s">
        <v>32</v>
      </c>
    </row>
    <row r="8" spans="1:51">
      <c r="A8" s="101">
        <v>1</v>
      </c>
      <c r="D8" s="37">
        <v>0</v>
      </c>
      <c r="E8" s="37">
        <f>ROUND((+D8*(1+$E$48/12*$E$53)),2)</f>
        <v>0</v>
      </c>
      <c r="F8" s="87">
        <v>0</v>
      </c>
      <c r="G8" s="71">
        <v>12</v>
      </c>
      <c r="H8" s="105">
        <f>ROUND((+F8*E8),0)</f>
        <v>0</v>
      </c>
      <c r="I8" s="14">
        <v>0</v>
      </c>
      <c r="J8" s="105">
        <f>ROUND((+I8*H8),0)</f>
        <v>0</v>
      </c>
      <c r="K8" s="33"/>
      <c r="L8" s="15">
        <v>0</v>
      </c>
      <c r="M8" s="15">
        <v>12</v>
      </c>
      <c r="N8" s="105">
        <f t="shared" ref="N8:N38" si="0">ROUND((+$E8*L8*(1+$E$48)),0)</f>
        <v>0</v>
      </c>
      <c r="O8" s="14">
        <v>0</v>
      </c>
      <c r="P8" s="106">
        <f>ROUND((+O8*N8),0)</f>
        <v>0</v>
      </c>
      <c r="Q8" s="30"/>
      <c r="R8" s="15">
        <v>0</v>
      </c>
      <c r="S8" s="15">
        <v>12</v>
      </c>
      <c r="T8" s="105">
        <f t="shared" ref="T8:T38" si="1">ROUND((+$E8*R8*(1+$E$48)*(1+$E$48)),0)</f>
        <v>0</v>
      </c>
      <c r="U8" s="14">
        <v>0</v>
      </c>
      <c r="V8" s="105">
        <f>ROUND((+U8*T8),0)</f>
        <v>0</v>
      </c>
      <c r="W8" s="30"/>
      <c r="X8" s="15">
        <v>0</v>
      </c>
      <c r="Y8" s="15">
        <v>12</v>
      </c>
      <c r="Z8" s="105">
        <f t="shared" ref="Z8:Z38" si="2">ROUND((+$E8*X8*(1+$E$48)*(1+$E$48)*(1+$E$48)),0)</f>
        <v>0</v>
      </c>
      <c r="AA8" s="14">
        <v>0</v>
      </c>
      <c r="AB8" s="106">
        <f>ROUND((+AA8*Z8),0)</f>
        <v>0</v>
      </c>
      <c r="AC8" s="30"/>
      <c r="AD8" s="15">
        <v>0</v>
      </c>
      <c r="AE8" s="15">
        <v>12</v>
      </c>
      <c r="AF8" s="105">
        <f t="shared" ref="AF8:AF38" si="3">ROUND((+$E8*AD8*(1+$E$48)*(1+$E$48)*(1+$E$48)*(1+$E$48)),0)</f>
        <v>0</v>
      </c>
      <c r="AG8" s="14">
        <v>0</v>
      </c>
      <c r="AH8" s="105">
        <f>ROUND((+AG8*AF8),0)</f>
        <v>0</v>
      </c>
      <c r="AI8" s="30"/>
      <c r="AJ8" s="15">
        <v>0</v>
      </c>
      <c r="AK8" s="15">
        <v>12</v>
      </c>
      <c r="AL8" s="105">
        <f t="shared" ref="AL8:AL38" si="4">ROUND((+$E8*AJ8*(1+$E$48)*(1+$E$48)*(1+$E$48)*(1+$E$48)*(1+$E$48)),0)</f>
        <v>0</v>
      </c>
      <c r="AM8" s="14">
        <v>0</v>
      </c>
      <c r="AN8" s="106">
        <f>ROUND((+AM8*AL8),0)</f>
        <v>0</v>
      </c>
      <c r="AO8" s="30"/>
      <c r="AP8" s="15">
        <v>0</v>
      </c>
      <c r="AQ8" s="15">
        <v>12</v>
      </c>
      <c r="AR8" s="105">
        <f>ROUND((+$E8*AP8*(1+$E$48)*(1+$E$48)*(1+$E$48)*(1+$E$48)*(1+$E$48)*(1+$E$48)),0)</f>
        <v>0</v>
      </c>
      <c r="AS8" s="14">
        <v>0</v>
      </c>
      <c r="AT8" s="105">
        <f>ROUND((+AS8*AR8),0)</f>
        <v>0</v>
      </c>
      <c r="AU8" s="57">
        <f t="shared" ref="AU8:AU39" si="5">+AR8+AL8+AF8+Z8+T8+N8+H8</f>
        <v>0</v>
      </c>
      <c r="AV8" s="40">
        <f t="shared" ref="AV8:AV39" si="6">+AT8+AN8+AH8+AB8+V8+P8+J8</f>
        <v>0</v>
      </c>
    </row>
    <row r="9" spans="1:51">
      <c r="A9" s="101">
        <v>2</v>
      </c>
      <c r="B9" s="1"/>
      <c r="C9" s="1"/>
      <c r="D9" s="136">
        <v>0</v>
      </c>
      <c r="E9" s="136">
        <f>ROUND((+D9*(1+$E$48/12*$E$53)),2)</f>
        <v>0</v>
      </c>
      <c r="F9" s="87">
        <v>0</v>
      </c>
      <c r="G9" s="15">
        <v>12</v>
      </c>
      <c r="H9" s="115">
        <f>ROUND((+F9*E9),0)</f>
        <v>0</v>
      </c>
      <c r="I9" s="14">
        <v>0</v>
      </c>
      <c r="J9" s="115">
        <f t="shared" ref="J9:J24" si="7">ROUND((+I9*H9),0)</f>
        <v>0</v>
      </c>
      <c r="K9" s="33"/>
      <c r="L9" s="15">
        <v>0</v>
      </c>
      <c r="M9" s="15">
        <v>12</v>
      </c>
      <c r="N9" s="115">
        <f t="shared" si="0"/>
        <v>0</v>
      </c>
      <c r="O9" s="14">
        <v>0</v>
      </c>
      <c r="P9" s="116">
        <f t="shared" ref="P9:P24" si="8">ROUND((+O9*N9),0)</f>
        <v>0</v>
      </c>
      <c r="Q9" s="30"/>
      <c r="R9" s="15">
        <v>0</v>
      </c>
      <c r="S9" s="15">
        <v>12</v>
      </c>
      <c r="T9" s="115">
        <f t="shared" si="1"/>
        <v>0</v>
      </c>
      <c r="U9" s="14">
        <v>0</v>
      </c>
      <c r="V9" s="115">
        <f t="shared" ref="V9:V24" si="9">ROUND((+U9*T9),0)</f>
        <v>0</v>
      </c>
      <c r="W9" s="30"/>
      <c r="X9" s="15">
        <v>0</v>
      </c>
      <c r="Y9" s="15">
        <v>12</v>
      </c>
      <c r="Z9" s="115">
        <f t="shared" si="2"/>
        <v>0</v>
      </c>
      <c r="AA9" s="14">
        <v>0</v>
      </c>
      <c r="AB9" s="116">
        <f t="shared" ref="AB9:AB24" si="10">ROUND((+AA9*Z9),0)</f>
        <v>0</v>
      </c>
      <c r="AC9" s="30"/>
      <c r="AD9" s="15">
        <v>0</v>
      </c>
      <c r="AE9" s="15">
        <v>12</v>
      </c>
      <c r="AF9" s="115">
        <f t="shared" si="3"/>
        <v>0</v>
      </c>
      <c r="AG9" s="14">
        <v>0</v>
      </c>
      <c r="AH9" s="115">
        <f t="shared" ref="AH9:AH24" si="11">ROUND((+AG9*AF9),0)</f>
        <v>0</v>
      </c>
      <c r="AI9" s="30"/>
      <c r="AJ9" s="15">
        <v>0</v>
      </c>
      <c r="AK9" s="15">
        <v>12</v>
      </c>
      <c r="AL9" s="115">
        <f t="shared" si="4"/>
        <v>0</v>
      </c>
      <c r="AM9" s="14">
        <v>0</v>
      </c>
      <c r="AN9" s="116">
        <f t="shared" ref="AN9:AN24" si="12">ROUND((+AM9*AL9),0)</f>
        <v>0</v>
      </c>
      <c r="AO9" s="30"/>
      <c r="AP9" s="15">
        <v>0</v>
      </c>
      <c r="AQ9" s="15">
        <v>12</v>
      </c>
      <c r="AR9" s="115">
        <f t="shared" ref="AR9:AR38" si="13">+$E9*AP9*(1+$E$48)*(1+$E$48)*(1+$E$48)*(1+$E$48)*(1+$E$48)*(1+$E$48)</f>
        <v>0</v>
      </c>
      <c r="AS9" s="14">
        <v>0</v>
      </c>
      <c r="AT9" s="115">
        <f t="shared" ref="AT9:AT24" si="14">ROUND((+AS9*AR9),0)</f>
        <v>0</v>
      </c>
      <c r="AU9" s="119">
        <f t="shared" si="5"/>
        <v>0</v>
      </c>
      <c r="AV9" s="120">
        <f t="shared" si="6"/>
        <v>0</v>
      </c>
    </row>
    <row r="10" spans="1:51">
      <c r="A10" s="101">
        <v>3</v>
      </c>
      <c r="B10" s="1"/>
      <c r="C10" s="1"/>
      <c r="D10" s="136">
        <v>0</v>
      </c>
      <c r="E10" s="136">
        <f t="shared" ref="E10:E38" si="15">ROUND((+D10*(1+$E$48/12*$E$53)),2)</f>
        <v>0</v>
      </c>
      <c r="F10" s="87">
        <v>0</v>
      </c>
      <c r="G10" s="15">
        <v>12</v>
      </c>
      <c r="H10" s="115">
        <f t="shared" ref="H10:H38" si="16">ROUND((+F10*E10),0)</f>
        <v>0</v>
      </c>
      <c r="I10" s="14">
        <v>0</v>
      </c>
      <c r="J10" s="115">
        <f t="shared" si="7"/>
        <v>0</v>
      </c>
      <c r="K10" s="33"/>
      <c r="L10" s="15">
        <v>0</v>
      </c>
      <c r="M10" s="15">
        <v>12</v>
      </c>
      <c r="N10" s="115">
        <f t="shared" si="0"/>
        <v>0</v>
      </c>
      <c r="O10" s="14">
        <v>0</v>
      </c>
      <c r="P10" s="116">
        <f t="shared" si="8"/>
        <v>0</v>
      </c>
      <c r="Q10" s="30"/>
      <c r="R10" s="15">
        <v>0</v>
      </c>
      <c r="S10" s="15">
        <v>12</v>
      </c>
      <c r="T10" s="115">
        <f t="shared" si="1"/>
        <v>0</v>
      </c>
      <c r="U10" s="14">
        <v>0</v>
      </c>
      <c r="V10" s="115">
        <f t="shared" si="9"/>
        <v>0</v>
      </c>
      <c r="W10" s="30"/>
      <c r="X10" s="15">
        <v>0</v>
      </c>
      <c r="Y10" s="15">
        <v>12</v>
      </c>
      <c r="Z10" s="115">
        <f t="shared" si="2"/>
        <v>0</v>
      </c>
      <c r="AA10" s="14">
        <v>0</v>
      </c>
      <c r="AB10" s="116">
        <f t="shared" si="10"/>
        <v>0</v>
      </c>
      <c r="AC10" s="30"/>
      <c r="AD10" s="15">
        <v>0</v>
      </c>
      <c r="AE10" s="15">
        <v>12</v>
      </c>
      <c r="AF10" s="115">
        <f t="shared" si="3"/>
        <v>0</v>
      </c>
      <c r="AG10" s="14">
        <v>0</v>
      </c>
      <c r="AH10" s="115">
        <f t="shared" si="11"/>
        <v>0</v>
      </c>
      <c r="AI10" s="30"/>
      <c r="AJ10" s="15">
        <v>0</v>
      </c>
      <c r="AK10" s="15">
        <v>12</v>
      </c>
      <c r="AL10" s="115">
        <f t="shared" si="4"/>
        <v>0</v>
      </c>
      <c r="AM10" s="14">
        <v>0</v>
      </c>
      <c r="AN10" s="116">
        <f t="shared" si="12"/>
        <v>0</v>
      </c>
      <c r="AO10" s="30"/>
      <c r="AP10" s="15">
        <v>0</v>
      </c>
      <c r="AQ10" s="15">
        <v>12</v>
      </c>
      <c r="AR10" s="115">
        <f t="shared" si="13"/>
        <v>0</v>
      </c>
      <c r="AS10" s="14">
        <v>0</v>
      </c>
      <c r="AT10" s="115">
        <f t="shared" si="14"/>
        <v>0</v>
      </c>
      <c r="AU10" s="119">
        <f t="shared" si="5"/>
        <v>0</v>
      </c>
      <c r="AV10" s="120">
        <f t="shared" si="6"/>
        <v>0</v>
      </c>
      <c r="AY10" s="8"/>
    </row>
    <row r="11" spans="1:51">
      <c r="A11" s="101">
        <v>4</v>
      </c>
      <c r="B11" s="1"/>
      <c r="C11" s="1"/>
      <c r="D11" s="136">
        <v>0</v>
      </c>
      <c r="E11" s="136">
        <f t="shared" si="15"/>
        <v>0</v>
      </c>
      <c r="F11" s="87">
        <v>0</v>
      </c>
      <c r="G11" s="15">
        <v>12</v>
      </c>
      <c r="H11" s="115">
        <f t="shared" si="16"/>
        <v>0</v>
      </c>
      <c r="I11" s="14">
        <v>0</v>
      </c>
      <c r="J11" s="115">
        <f t="shared" si="7"/>
        <v>0</v>
      </c>
      <c r="K11" s="33"/>
      <c r="L11" s="15">
        <v>0</v>
      </c>
      <c r="M11" s="15">
        <v>12</v>
      </c>
      <c r="N11" s="115">
        <f t="shared" si="0"/>
        <v>0</v>
      </c>
      <c r="O11" s="14">
        <v>0</v>
      </c>
      <c r="P11" s="116">
        <f t="shared" si="8"/>
        <v>0</v>
      </c>
      <c r="Q11" s="30"/>
      <c r="R11" s="15">
        <v>0</v>
      </c>
      <c r="S11" s="15">
        <v>12</v>
      </c>
      <c r="T11" s="115">
        <f t="shared" si="1"/>
        <v>0</v>
      </c>
      <c r="U11" s="14">
        <v>0</v>
      </c>
      <c r="V11" s="115">
        <f t="shared" si="9"/>
        <v>0</v>
      </c>
      <c r="W11" s="30"/>
      <c r="X11" s="15">
        <v>0</v>
      </c>
      <c r="Y11" s="15">
        <v>12</v>
      </c>
      <c r="Z11" s="115">
        <f t="shared" si="2"/>
        <v>0</v>
      </c>
      <c r="AA11" s="14">
        <v>0</v>
      </c>
      <c r="AB11" s="116">
        <f t="shared" si="10"/>
        <v>0</v>
      </c>
      <c r="AC11" s="30"/>
      <c r="AD11" s="15">
        <v>0</v>
      </c>
      <c r="AE11" s="15">
        <v>12</v>
      </c>
      <c r="AF11" s="115">
        <f t="shared" si="3"/>
        <v>0</v>
      </c>
      <c r="AG11" s="14">
        <v>0</v>
      </c>
      <c r="AH11" s="115">
        <f t="shared" si="11"/>
        <v>0</v>
      </c>
      <c r="AI11" s="30"/>
      <c r="AJ11" s="15">
        <v>0</v>
      </c>
      <c r="AK11" s="15">
        <v>12</v>
      </c>
      <c r="AL11" s="115">
        <f t="shared" si="4"/>
        <v>0</v>
      </c>
      <c r="AM11" s="14">
        <v>0</v>
      </c>
      <c r="AN11" s="116">
        <f t="shared" si="12"/>
        <v>0</v>
      </c>
      <c r="AO11" s="30"/>
      <c r="AP11" s="15">
        <v>0</v>
      </c>
      <c r="AQ11" s="15">
        <v>12</v>
      </c>
      <c r="AR11" s="115">
        <f t="shared" si="13"/>
        <v>0</v>
      </c>
      <c r="AS11" s="14">
        <v>0</v>
      </c>
      <c r="AT11" s="115">
        <f t="shared" si="14"/>
        <v>0</v>
      </c>
      <c r="AU11" s="119">
        <f t="shared" si="5"/>
        <v>0</v>
      </c>
      <c r="AV11" s="120">
        <f t="shared" si="6"/>
        <v>0</v>
      </c>
      <c r="AY11" s="8"/>
    </row>
    <row r="12" spans="1:51">
      <c r="A12" s="101">
        <v>5</v>
      </c>
      <c r="B12" s="1"/>
      <c r="C12" s="1"/>
      <c r="D12" s="136">
        <v>0</v>
      </c>
      <c r="E12" s="136">
        <f t="shared" si="15"/>
        <v>0</v>
      </c>
      <c r="F12" s="87">
        <v>0</v>
      </c>
      <c r="G12" s="15">
        <v>12</v>
      </c>
      <c r="H12" s="115">
        <f t="shared" si="16"/>
        <v>0</v>
      </c>
      <c r="I12" s="14">
        <v>0</v>
      </c>
      <c r="J12" s="115">
        <f t="shared" si="7"/>
        <v>0</v>
      </c>
      <c r="K12" s="33"/>
      <c r="L12" s="15">
        <v>0</v>
      </c>
      <c r="M12" s="15">
        <v>12</v>
      </c>
      <c r="N12" s="115">
        <f t="shared" si="0"/>
        <v>0</v>
      </c>
      <c r="O12" s="14">
        <v>0</v>
      </c>
      <c r="P12" s="116">
        <f t="shared" si="8"/>
        <v>0</v>
      </c>
      <c r="Q12" s="30"/>
      <c r="R12" s="15">
        <v>0</v>
      </c>
      <c r="S12" s="15">
        <v>12</v>
      </c>
      <c r="T12" s="115">
        <f t="shared" si="1"/>
        <v>0</v>
      </c>
      <c r="U12" s="14">
        <v>0</v>
      </c>
      <c r="V12" s="115">
        <f t="shared" si="9"/>
        <v>0</v>
      </c>
      <c r="W12" s="30"/>
      <c r="X12" s="15">
        <v>0</v>
      </c>
      <c r="Y12" s="15">
        <v>12</v>
      </c>
      <c r="Z12" s="115">
        <f t="shared" si="2"/>
        <v>0</v>
      </c>
      <c r="AA12" s="14">
        <v>0</v>
      </c>
      <c r="AB12" s="116">
        <f t="shared" si="10"/>
        <v>0</v>
      </c>
      <c r="AC12" s="30"/>
      <c r="AD12" s="15">
        <v>0</v>
      </c>
      <c r="AE12" s="15">
        <v>12</v>
      </c>
      <c r="AF12" s="115">
        <f t="shared" si="3"/>
        <v>0</v>
      </c>
      <c r="AG12" s="14">
        <v>0</v>
      </c>
      <c r="AH12" s="115">
        <f t="shared" si="11"/>
        <v>0</v>
      </c>
      <c r="AI12" s="30"/>
      <c r="AJ12" s="15">
        <v>0</v>
      </c>
      <c r="AK12" s="15">
        <v>12</v>
      </c>
      <c r="AL12" s="115">
        <f t="shared" si="4"/>
        <v>0</v>
      </c>
      <c r="AM12" s="14">
        <v>0</v>
      </c>
      <c r="AN12" s="116">
        <f t="shared" si="12"/>
        <v>0</v>
      </c>
      <c r="AO12" s="30"/>
      <c r="AP12" s="15">
        <v>0</v>
      </c>
      <c r="AQ12" s="15">
        <v>12</v>
      </c>
      <c r="AR12" s="115">
        <f t="shared" si="13"/>
        <v>0</v>
      </c>
      <c r="AS12" s="14">
        <v>0</v>
      </c>
      <c r="AT12" s="115">
        <f t="shared" si="14"/>
        <v>0</v>
      </c>
      <c r="AU12" s="119">
        <f t="shared" si="5"/>
        <v>0</v>
      </c>
      <c r="AV12" s="120">
        <f t="shared" si="6"/>
        <v>0</v>
      </c>
    </row>
    <row r="13" spans="1:51">
      <c r="A13" s="101">
        <v>6</v>
      </c>
      <c r="B13" s="1"/>
      <c r="C13" s="1"/>
      <c r="D13" s="136">
        <v>0</v>
      </c>
      <c r="E13" s="136">
        <f t="shared" si="15"/>
        <v>0</v>
      </c>
      <c r="F13" s="87">
        <v>0</v>
      </c>
      <c r="G13" s="15">
        <v>12</v>
      </c>
      <c r="H13" s="115">
        <f t="shared" si="16"/>
        <v>0</v>
      </c>
      <c r="I13" s="14">
        <v>0</v>
      </c>
      <c r="J13" s="115">
        <f t="shared" si="7"/>
        <v>0</v>
      </c>
      <c r="K13" s="33"/>
      <c r="L13" s="15">
        <v>0</v>
      </c>
      <c r="M13" s="15">
        <v>12</v>
      </c>
      <c r="N13" s="115">
        <f t="shared" si="0"/>
        <v>0</v>
      </c>
      <c r="O13" s="14">
        <v>0</v>
      </c>
      <c r="P13" s="116">
        <f t="shared" si="8"/>
        <v>0</v>
      </c>
      <c r="Q13" s="30"/>
      <c r="R13" s="15">
        <v>0</v>
      </c>
      <c r="S13" s="15">
        <v>12</v>
      </c>
      <c r="T13" s="115">
        <f t="shared" si="1"/>
        <v>0</v>
      </c>
      <c r="U13" s="14">
        <v>0</v>
      </c>
      <c r="V13" s="115">
        <f t="shared" si="9"/>
        <v>0</v>
      </c>
      <c r="W13" s="30"/>
      <c r="X13" s="15">
        <v>0</v>
      </c>
      <c r="Y13" s="15">
        <v>12</v>
      </c>
      <c r="Z13" s="115">
        <f t="shared" si="2"/>
        <v>0</v>
      </c>
      <c r="AA13" s="14">
        <v>0</v>
      </c>
      <c r="AB13" s="116">
        <f t="shared" si="10"/>
        <v>0</v>
      </c>
      <c r="AC13" s="30"/>
      <c r="AD13" s="15">
        <v>0</v>
      </c>
      <c r="AE13" s="15">
        <v>12</v>
      </c>
      <c r="AF13" s="115">
        <f t="shared" si="3"/>
        <v>0</v>
      </c>
      <c r="AG13" s="14">
        <v>0</v>
      </c>
      <c r="AH13" s="115">
        <f t="shared" si="11"/>
        <v>0</v>
      </c>
      <c r="AI13" s="30"/>
      <c r="AJ13" s="15">
        <v>0</v>
      </c>
      <c r="AK13" s="15">
        <v>12</v>
      </c>
      <c r="AL13" s="115">
        <f t="shared" si="4"/>
        <v>0</v>
      </c>
      <c r="AM13" s="14">
        <v>0</v>
      </c>
      <c r="AN13" s="116">
        <f t="shared" si="12"/>
        <v>0</v>
      </c>
      <c r="AO13" s="30"/>
      <c r="AP13" s="15">
        <v>0</v>
      </c>
      <c r="AQ13" s="15">
        <v>12</v>
      </c>
      <c r="AR13" s="115">
        <f t="shared" si="13"/>
        <v>0</v>
      </c>
      <c r="AS13" s="14">
        <v>0</v>
      </c>
      <c r="AT13" s="115">
        <f t="shared" si="14"/>
        <v>0</v>
      </c>
      <c r="AU13" s="119">
        <f t="shared" si="5"/>
        <v>0</v>
      </c>
      <c r="AV13" s="120">
        <f t="shared" si="6"/>
        <v>0</v>
      </c>
    </row>
    <row r="14" spans="1:51">
      <c r="A14" s="101">
        <v>7</v>
      </c>
      <c r="B14" s="1"/>
      <c r="C14" s="1"/>
      <c r="D14" s="136">
        <v>0</v>
      </c>
      <c r="E14" s="136">
        <f t="shared" si="15"/>
        <v>0</v>
      </c>
      <c r="F14" s="87">
        <v>0</v>
      </c>
      <c r="G14" s="15">
        <v>12</v>
      </c>
      <c r="H14" s="115">
        <f t="shared" si="16"/>
        <v>0</v>
      </c>
      <c r="I14" s="14">
        <v>0</v>
      </c>
      <c r="J14" s="115">
        <f t="shared" si="7"/>
        <v>0</v>
      </c>
      <c r="K14" s="33"/>
      <c r="L14" s="15">
        <v>0</v>
      </c>
      <c r="M14" s="15">
        <v>12</v>
      </c>
      <c r="N14" s="115">
        <f t="shared" si="0"/>
        <v>0</v>
      </c>
      <c r="O14" s="14">
        <v>0</v>
      </c>
      <c r="P14" s="116">
        <f t="shared" si="8"/>
        <v>0</v>
      </c>
      <c r="Q14" s="30"/>
      <c r="R14" s="15">
        <v>0</v>
      </c>
      <c r="S14" s="15">
        <v>12</v>
      </c>
      <c r="T14" s="115">
        <f t="shared" si="1"/>
        <v>0</v>
      </c>
      <c r="U14" s="14">
        <v>0</v>
      </c>
      <c r="V14" s="115">
        <f t="shared" si="9"/>
        <v>0</v>
      </c>
      <c r="W14" s="30"/>
      <c r="X14" s="15">
        <v>0</v>
      </c>
      <c r="Y14" s="15">
        <v>12</v>
      </c>
      <c r="Z14" s="115">
        <f t="shared" si="2"/>
        <v>0</v>
      </c>
      <c r="AA14" s="14">
        <v>0</v>
      </c>
      <c r="AB14" s="116">
        <f t="shared" si="10"/>
        <v>0</v>
      </c>
      <c r="AC14" s="30"/>
      <c r="AD14" s="15">
        <v>0</v>
      </c>
      <c r="AE14" s="15">
        <v>12</v>
      </c>
      <c r="AF14" s="115">
        <f t="shared" si="3"/>
        <v>0</v>
      </c>
      <c r="AG14" s="14">
        <v>0</v>
      </c>
      <c r="AH14" s="115">
        <f t="shared" si="11"/>
        <v>0</v>
      </c>
      <c r="AI14" s="30"/>
      <c r="AJ14" s="15">
        <v>0</v>
      </c>
      <c r="AK14" s="15">
        <v>12</v>
      </c>
      <c r="AL14" s="115">
        <f t="shared" si="4"/>
        <v>0</v>
      </c>
      <c r="AM14" s="14">
        <v>0</v>
      </c>
      <c r="AN14" s="116">
        <f t="shared" si="12"/>
        <v>0</v>
      </c>
      <c r="AO14" s="30"/>
      <c r="AP14" s="15">
        <v>0</v>
      </c>
      <c r="AQ14" s="15">
        <v>12</v>
      </c>
      <c r="AR14" s="115">
        <f t="shared" si="13"/>
        <v>0</v>
      </c>
      <c r="AS14" s="14">
        <v>0</v>
      </c>
      <c r="AT14" s="115">
        <f t="shared" si="14"/>
        <v>0</v>
      </c>
      <c r="AU14" s="119">
        <f t="shared" si="5"/>
        <v>0</v>
      </c>
      <c r="AV14" s="120">
        <f t="shared" si="6"/>
        <v>0</v>
      </c>
    </row>
    <row r="15" spans="1:51">
      <c r="A15" s="101">
        <v>8</v>
      </c>
      <c r="B15" s="1"/>
      <c r="C15" s="1"/>
      <c r="D15" s="136">
        <v>0</v>
      </c>
      <c r="E15" s="136">
        <f t="shared" si="15"/>
        <v>0</v>
      </c>
      <c r="F15" s="87">
        <v>0</v>
      </c>
      <c r="G15" s="15">
        <v>12</v>
      </c>
      <c r="H15" s="115">
        <f t="shared" si="16"/>
        <v>0</v>
      </c>
      <c r="I15" s="14">
        <v>0</v>
      </c>
      <c r="J15" s="115">
        <f t="shared" si="7"/>
        <v>0</v>
      </c>
      <c r="K15" s="33"/>
      <c r="L15" s="15">
        <v>0</v>
      </c>
      <c r="M15" s="15">
        <v>12</v>
      </c>
      <c r="N15" s="115">
        <f t="shared" si="0"/>
        <v>0</v>
      </c>
      <c r="O15" s="14">
        <v>0</v>
      </c>
      <c r="P15" s="116">
        <f t="shared" si="8"/>
        <v>0</v>
      </c>
      <c r="Q15" s="30"/>
      <c r="R15" s="15">
        <v>0</v>
      </c>
      <c r="S15" s="15">
        <v>12</v>
      </c>
      <c r="T15" s="115">
        <f t="shared" si="1"/>
        <v>0</v>
      </c>
      <c r="U15" s="14">
        <v>0</v>
      </c>
      <c r="V15" s="115">
        <f t="shared" si="9"/>
        <v>0</v>
      </c>
      <c r="W15" s="30"/>
      <c r="X15" s="15">
        <v>0</v>
      </c>
      <c r="Y15" s="15">
        <v>12</v>
      </c>
      <c r="Z15" s="115">
        <f t="shared" si="2"/>
        <v>0</v>
      </c>
      <c r="AA15" s="14">
        <v>0</v>
      </c>
      <c r="AB15" s="116">
        <f t="shared" si="10"/>
        <v>0</v>
      </c>
      <c r="AC15" s="30"/>
      <c r="AD15" s="15">
        <v>0</v>
      </c>
      <c r="AE15" s="15">
        <v>12</v>
      </c>
      <c r="AF15" s="115">
        <f t="shared" si="3"/>
        <v>0</v>
      </c>
      <c r="AG15" s="14">
        <v>0</v>
      </c>
      <c r="AH15" s="115">
        <f t="shared" si="11"/>
        <v>0</v>
      </c>
      <c r="AI15" s="30"/>
      <c r="AJ15" s="15">
        <v>0</v>
      </c>
      <c r="AK15" s="15">
        <v>12</v>
      </c>
      <c r="AL15" s="115">
        <f t="shared" si="4"/>
        <v>0</v>
      </c>
      <c r="AM15" s="14">
        <v>0</v>
      </c>
      <c r="AN15" s="116">
        <f t="shared" si="12"/>
        <v>0</v>
      </c>
      <c r="AO15" s="30"/>
      <c r="AP15" s="15">
        <v>0</v>
      </c>
      <c r="AQ15" s="15">
        <v>12</v>
      </c>
      <c r="AR15" s="115">
        <f t="shared" si="13"/>
        <v>0</v>
      </c>
      <c r="AS15" s="14">
        <v>0</v>
      </c>
      <c r="AT15" s="115">
        <f t="shared" si="14"/>
        <v>0</v>
      </c>
      <c r="AU15" s="119">
        <f t="shared" si="5"/>
        <v>0</v>
      </c>
      <c r="AV15" s="120">
        <f t="shared" si="6"/>
        <v>0</v>
      </c>
    </row>
    <row r="16" spans="1:51">
      <c r="A16" s="101">
        <v>9</v>
      </c>
      <c r="B16" s="1"/>
      <c r="C16" s="1"/>
      <c r="D16" s="136">
        <v>0</v>
      </c>
      <c r="E16" s="136">
        <f t="shared" si="15"/>
        <v>0</v>
      </c>
      <c r="F16" s="87">
        <v>0</v>
      </c>
      <c r="G16" s="15">
        <v>12</v>
      </c>
      <c r="H16" s="115">
        <f t="shared" si="16"/>
        <v>0</v>
      </c>
      <c r="I16" s="14">
        <v>0</v>
      </c>
      <c r="J16" s="115">
        <f t="shared" si="7"/>
        <v>0</v>
      </c>
      <c r="K16" s="33"/>
      <c r="L16" s="15">
        <v>0</v>
      </c>
      <c r="M16" s="15">
        <v>12</v>
      </c>
      <c r="N16" s="115">
        <f t="shared" si="0"/>
        <v>0</v>
      </c>
      <c r="O16" s="14">
        <v>0</v>
      </c>
      <c r="P16" s="116">
        <f t="shared" si="8"/>
        <v>0</v>
      </c>
      <c r="Q16" s="30"/>
      <c r="R16" s="15">
        <v>0</v>
      </c>
      <c r="S16" s="15">
        <v>12</v>
      </c>
      <c r="T16" s="115">
        <f t="shared" si="1"/>
        <v>0</v>
      </c>
      <c r="U16" s="14">
        <v>0</v>
      </c>
      <c r="V16" s="115">
        <f t="shared" si="9"/>
        <v>0</v>
      </c>
      <c r="W16" s="30"/>
      <c r="X16" s="15">
        <v>0</v>
      </c>
      <c r="Y16" s="15">
        <v>12</v>
      </c>
      <c r="Z16" s="115">
        <f t="shared" si="2"/>
        <v>0</v>
      </c>
      <c r="AA16" s="14">
        <v>0</v>
      </c>
      <c r="AB16" s="116">
        <f t="shared" si="10"/>
        <v>0</v>
      </c>
      <c r="AC16" s="30"/>
      <c r="AD16" s="15">
        <v>0</v>
      </c>
      <c r="AE16" s="15">
        <v>12</v>
      </c>
      <c r="AF16" s="115">
        <f t="shared" si="3"/>
        <v>0</v>
      </c>
      <c r="AG16" s="14">
        <v>0</v>
      </c>
      <c r="AH16" s="115">
        <f t="shared" si="11"/>
        <v>0</v>
      </c>
      <c r="AI16" s="30"/>
      <c r="AJ16" s="15">
        <v>0</v>
      </c>
      <c r="AK16" s="15">
        <v>12</v>
      </c>
      <c r="AL16" s="115">
        <f t="shared" si="4"/>
        <v>0</v>
      </c>
      <c r="AM16" s="14">
        <v>0</v>
      </c>
      <c r="AN16" s="116">
        <f t="shared" si="12"/>
        <v>0</v>
      </c>
      <c r="AO16" s="30"/>
      <c r="AP16" s="15">
        <v>0</v>
      </c>
      <c r="AQ16" s="15">
        <v>12</v>
      </c>
      <c r="AR16" s="115">
        <f t="shared" si="13"/>
        <v>0</v>
      </c>
      <c r="AS16" s="14">
        <v>0</v>
      </c>
      <c r="AT16" s="115">
        <f t="shared" si="14"/>
        <v>0</v>
      </c>
      <c r="AU16" s="119">
        <f t="shared" si="5"/>
        <v>0</v>
      </c>
      <c r="AV16" s="120">
        <f t="shared" si="6"/>
        <v>0</v>
      </c>
    </row>
    <row r="17" spans="1:48">
      <c r="A17" s="101">
        <v>10</v>
      </c>
      <c r="B17" s="1"/>
      <c r="C17" s="1"/>
      <c r="D17" s="136">
        <v>0</v>
      </c>
      <c r="E17" s="136">
        <f t="shared" si="15"/>
        <v>0</v>
      </c>
      <c r="F17" s="87">
        <v>0</v>
      </c>
      <c r="G17" s="15">
        <v>12</v>
      </c>
      <c r="H17" s="115">
        <f t="shared" si="16"/>
        <v>0</v>
      </c>
      <c r="I17" s="14">
        <v>0</v>
      </c>
      <c r="J17" s="115">
        <f t="shared" si="7"/>
        <v>0</v>
      </c>
      <c r="K17" s="33"/>
      <c r="L17" s="15">
        <v>0</v>
      </c>
      <c r="M17" s="15">
        <v>12</v>
      </c>
      <c r="N17" s="115">
        <f t="shared" si="0"/>
        <v>0</v>
      </c>
      <c r="O17" s="14">
        <v>0</v>
      </c>
      <c r="P17" s="116">
        <f t="shared" si="8"/>
        <v>0</v>
      </c>
      <c r="Q17" s="30"/>
      <c r="R17" s="15">
        <v>0</v>
      </c>
      <c r="S17" s="15">
        <v>12</v>
      </c>
      <c r="T17" s="115">
        <f t="shared" si="1"/>
        <v>0</v>
      </c>
      <c r="U17" s="14">
        <v>0</v>
      </c>
      <c r="V17" s="115">
        <f t="shared" si="9"/>
        <v>0</v>
      </c>
      <c r="W17" s="30"/>
      <c r="X17" s="15">
        <v>0</v>
      </c>
      <c r="Y17" s="15">
        <v>12</v>
      </c>
      <c r="Z17" s="115">
        <f t="shared" si="2"/>
        <v>0</v>
      </c>
      <c r="AA17" s="14">
        <v>0</v>
      </c>
      <c r="AB17" s="116">
        <f t="shared" si="10"/>
        <v>0</v>
      </c>
      <c r="AC17" s="30"/>
      <c r="AD17" s="15">
        <v>0</v>
      </c>
      <c r="AE17" s="15">
        <v>12</v>
      </c>
      <c r="AF17" s="115">
        <f t="shared" si="3"/>
        <v>0</v>
      </c>
      <c r="AG17" s="14">
        <v>0</v>
      </c>
      <c r="AH17" s="115">
        <f t="shared" si="11"/>
        <v>0</v>
      </c>
      <c r="AI17" s="30"/>
      <c r="AJ17" s="15">
        <v>0</v>
      </c>
      <c r="AK17" s="15">
        <v>12</v>
      </c>
      <c r="AL17" s="115">
        <f t="shared" si="4"/>
        <v>0</v>
      </c>
      <c r="AM17" s="14">
        <v>0</v>
      </c>
      <c r="AN17" s="116">
        <f t="shared" si="12"/>
        <v>0</v>
      </c>
      <c r="AO17" s="30"/>
      <c r="AP17" s="15">
        <v>0</v>
      </c>
      <c r="AQ17" s="15">
        <v>12</v>
      </c>
      <c r="AR17" s="115">
        <f t="shared" si="13"/>
        <v>0</v>
      </c>
      <c r="AS17" s="14">
        <v>0</v>
      </c>
      <c r="AT17" s="115">
        <f t="shared" si="14"/>
        <v>0</v>
      </c>
      <c r="AU17" s="119">
        <f t="shared" si="5"/>
        <v>0</v>
      </c>
      <c r="AV17" s="120">
        <f t="shared" si="6"/>
        <v>0</v>
      </c>
    </row>
    <row r="18" spans="1:48">
      <c r="A18" s="101">
        <v>11</v>
      </c>
      <c r="B18" s="1"/>
      <c r="C18" s="1"/>
      <c r="D18" s="136">
        <v>0</v>
      </c>
      <c r="E18" s="136">
        <f t="shared" si="15"/>
        <v>0</v>
      </c>
      <c r="F18" s="87">
        <v>0</v>
      </c>
      <c r="G18" s="15">
        <v>12</v>
      </c>
      <c r="H18" s="115">
        <f t="shared" si="16"/>
        <v>0</v>
      </c>
      <c r="I18" s="14">
        <v>0</v>
      </c>
      <c r="J18" s="115">
        <f t="shared" si="7"/>
        <v>0</v>
      </c>
      <c r="K18" s="33"/>
      <c r="L18" s="15">
        <v>0</v>
      </c>
      <c r="M18" s="15">
        <v>12</v>
      </c>
      <c r="N18" s="115">
        <f t="shared" si="0"/>
        <v>0</v>
      </c>
      <c r="O18" s="14">
        <v>0</v>
      </c>
      <c r="P18" s="116">
        <f t="shared" si="8"/>
        <v>0</v>
      </c>
      <c r="Q18" s="30"/>
      <c r="R18" s="15">
        <v>0</v>
      </c>
      <c r="S18" s="15">
        <v>12</v>
      </c>
      <c r="T18" s="115">
        <f t="shared" si="1"/>
        <v>0</v>
      </c>
      <c r="U18" s="14">
        <v>0</v>
      </c>
      <c r="V18" s="115">
        <f t="shared" si="9"/>
        <v>0</v>
      </c>
      <c r="W18" s="30"/>
      <c r="X18" s="15">
        <v>0</v>
      </c>
      <c r="Y18" s="15">
        <v>12</v>
      </c>
      <c r="Z18" s="115">
        <f t="shared" si="2"/>
        <v>0</v>
      </c>
      <c r="AA18" s="14">
        <v>0</v>
      </c>
      <c r="AB18" s="116">
        <f t="shared" si="10"/>
        <v>0</v>
      </c>
      <c r="AC18" s="30"/>
      <c r="AD18" s="15">
        <v>0</v>
      </c>
      <c r="AE18" s="15">
        <v>12</v>
      </c>
      <c r="AF18" s="115">
        <f t="shared" si="3"/>
        <v>0</v>
      </c>
      <c r="AG18" s="14">
        <v>0</v>
      </c>
      <c r="AH18" s="115">
        <f t="shared" si="11"/>
        <v>0</v>
      </c>
      <c r="AI18" s="30"/>
      <c r="AJ18" s="15">
        <v>0</v>
      </c>
      <c r="AK18" s="15">
        <v>12</v>
      </c>
      <c r="AL18" s="115">
        <f t="shared" si="4"/>
        <v>0</v>
      </c>
      <c r="AM18" s="14">
        <v>0</v>
      </c>
      <c r="AN18" s="116">
        <f t="shared" si="12"/>
        <v>0</v>
      </c>
      <c r="AO18" s="30"/>
      <c r="AP18" s="15">
        <v>0</v>
      </c>
      <c r="AQ18" s="15">
        <v>12</v>
      </c>
      <c r="AR18" s="115">
        <f t="shared" si="13"/>
        <v>0</v>
      </c>
      <c r="AS18" s="14">
        <v>0</v>
      </c>
      <c r="AT18" s="115">
        <f t="shared" si="14"/>
        <v>0</v>
      </c>
      <c r="AU18" s="119">
        <f t="shared" si="5"/>
        <v>0</v>
      </c>
      <c r="AV18" s="120">
        <f t="shared" si="6"/>
        <v>0</v>
      </c>
    </row>
    <row r="19" spans="1:48">
      <c r="A19" s="101">
        <v>12</v>
      </c>
      <c r="B19" s="1"/>
      <c r="C19" s="1"/>
      <c r="D19" s="136">
        <v>0</v>
      </c>
      <c r="E19" s="136">
        <f t="shared" si="15"/>
        <v>0</v>
      </c>
      <c r="F19" s="87">
        <v>0</v>
      </c>
      <c r="G19" s="15">
        <v>12</v>
      </c>
      <c r="H19" s="115">
        <f t="shared" si="16"/>
        <v>0</v>
      </c>
      <c r="I19" s="14">
        <v>0</v>
      </c>
      <c r="J19" s="115">
        <f t="shared" si="7"/>
        <v>0</v>
      </c>
      <c r="K19" s="33"/>
      <c r="L19" s="15">
        <v>0</v>
      </c>
      <c r="M19" s="15">
        <v>12</v>
      </c>
      <c r="N19" s="115">
        <f t="shared" si="0"/>
        <v>0</v>
      </c>
      <c r="O19" s="14">
        <v>0</v>
      </c>
      <c r="P19" s="116">
        <f t="shared" si="8"/>
        <v>0</v>
      </c>
      <c r="Q19" s="30"/>
      <c r="R19" s="15">
        <v>0</v>
      </c>
      <c r="S19" s="15">
        <v>12</v>
      </c>
      <c r="T19" s="115">
        <f t="shared" si="1"/>
        <v>0</v>
      </c>
      <c r="U19" s="14">
        <v>0</v>
      </c>
      <c r="V19" s="115">
        <f t="shared" si="9"/>
        <v>0</v>
      </c>
      <c r="W19" s="30"/>
      <c r="X19" s="15">
        <v>0</v>
      </c>
      <c r="Y19" s="15">
        <v>12</v>
      </c>
      <c r="Z19" s="115">
        <f t="shared" si="2"/>
        <v>0</v>
      </c>
      <c r="AA19" s="14">
        <v>0</v>
      </c>
      <c r="AB19" s="116">
        <f t="shared" si="10"/>
        <v>0</v>
      </c>
      <c r="AC19" s="30"/>
      <c r="AD19" s="15">
        <v>0</v>
      </c>
      <c r="AE19" s="15">
        <v>12</v>
      </c>
      <c r="AF19" s="115">
        <f t="shared" si="3"/>
        <v>0</v>
      </c>
      <c r="AG19" s="14">
        <v>0</v>
      </c>
      <c r="AH19" s="115">
        <f t="shared" si="11"/>
        <v>0</v>
      </c>
      <c r="AI19" s="30"/>
      <c r="AJ19" s="15">
        <v>0</v>
      </c>
      <c r="AK19" s="15">
        <v>12</v>
      </c>
      <c r="AL19" s="115">
        <f t="shared" si="4"/>
        <v>0</v>
      </c>
      <c r="AM19" s="14">
        <v>0</v>
      </c>
      <c r="AN19" s="116">
        <f t="shared" si="12"/>
        <v>0</v>
      </c>
      <c r="AO19" s="30"/>
      <c r="AP19" s="15">
        <v>0</v>
      </c>
      <c r="AQ19" s="15">
        <v>12</v>
      </c>
      <c r="AR19" s="115">
        <f t="shared" si="13"/>
        <v>0</v>
      </c>
      <c r="AS19" s="14">
        <v>0</v>
      </c>
      <c r="AT19" s="115">
        <f t="shared" si="14"/>
        <v>0</v>
      </c>
      <c r="AU19" s="119">
        <f t="shared" si="5"/>
        <v>0</v>
      </c>
      <c r="AV19" s="120">
        <f t="shared" si="6"/>
        <v>0</v>
      </c>
    </row>
    <row r="20" spans="1:48">
      <c r="A20" s="101">
        <v>13</v>
      </c>
      <c r="B20" s="1"/>
      <c r="C20" s="7"/>
      <c r="D20" s="136">
        <v>0</v>
      </c>
      <c r="E20" s="136">
        <f t="shared" si="15"/>
        <v>0</v>
      </c>
      <c r="F20" s="87">
        <v>0</v>
      </c>
      <c r="G20" s="15">
        <v>12</v>
      </c>
      <c r="H20" s="115">
        <f t="shared" si="16"/>
        <v>0</v>
      </c>
      <c r="I20" s="14">
        <v>0</v>
      </c>
      <c r="J20" s="115">
        <f t="shared" si="7"/>
        <v>0</v>
      </c>
      <c r="K20" s="33"/>
      <c r="L20" s="15">
        <v>0</v>
      </c>
      <c r="M20" s="15">
        <v>12</v>
      </c>
      <c r="N20" s="115">
        <f t="shared" si="0"/>
        <v>0</v>
      </c>
      <c r="O20" s="14">
        <v>0</v>
      </c>
      <c r="P20" s="116">
        <f t="shared" si="8"/>
        <v>0</v>
      </c>
      <c r="Q20" s="30"/>
      <c r="R20" s="15">
        <v>0</v>
      </c>
      <c r="S20" s="15">
        <v>12</v>
      </c>
      <c r="T20" s="115">
        <f t="shared" si="1"/>
        <v>0</v>
      </c>
      <c r="U20" s="14">
        <v>0</v>
      </c>
      <c r="V20" s="115">
        <f t="shared" si="9"/>
        <v>0</v>
      </c>
      <c r="W20" s="30"/>
      <c r="X20" s="15">
        <v>0</v>
      </c>
      <c r="Y20" s="15">
        <v>12</v>
      </c>
      <c r="Z20" s="115">
        <f t="shared" si="2"/>
        <v>0</v>
      </c>
      <c r="AA20" s="14">
        <v>0</v>
      </c>
      <c r="AB20" s="116">
        <f t="shared" si="10"/>
        <v>0</v>
      </c>
      <c r="AC20" s="30"/>
      <c r="AD20" s="15">
        <v>0</v>
      </c>
      <c r="AE20" s="15">
        <v>12</v>
      </c>
      <c r="AF20" s="115">
        <f t="shared" si="3"/>
        <v>0</v>
      </c>
      <c r="AG20" s="14">
        <v>0</v>
      </c>
      <c r="AH20" s="115">
        <f t="shared" si="11"/>
        <v>0</v>
      </c>
      <c r="AI20" s="30"/>
      <c r="AJ20" s="15">
        <v>0</v>
      </c>
      <c r="AK20" s="15">
        <v>12</v>
      </c>
      <c r="AL20" s="115">
        <f t="shared" si="4"/>
        <v>0</v>
      </c>
      <c r="AM20" s="14">
        <v>0</v>
      </c>
      <c r="AN20" s="116">
        <f t="shared" si="12"/>
        <v>0</v>
      </c>
      <c r="AO20" s="30"/>
      <c r="AP20" s="15">
        <v>0</v>
      </c>
      <c r="AQ20" s="15">
        <v>12</v>
      </c>
      <c r="AR20" s="115">
        <f t="shared" si="13"/>
        <v>0</v>
      </c>
      <c r="AS20" s="14">
        <v>0</v>
      </c>
      <c r="AT20" s="115">
        <f t="shared" si="14"/>
        <v>0</v>
      </c>
      <c r="AU20" s="119">
        <f t="shared" si="5"/>
        <v>0</v>
      </c>
      <c r="AV20" s="120">
        <f t="shared" si="6"/>
        <v>0</v>
      </c>
    </row>
    <row r="21" spans="1:48">
      <c r="A21" s="101">
        <v>14</v>
      </c>
      <c r="B21" s="1"/>
      <c r="C21" s="7"/>
      <c r="D21" s="136">
        <v>0</v>
      </c>
      <c r="E21" s="136">
        <f t="shared" si="15"/>
        <v>0</v>
      </c>
      <c r="F21" s="87">
        <v>0</v>
      </c>
      <c r="G21" s="15">
        <v>12</v>
      </c>
      <c r="H21" s="115">
        <f t="shared" si="16"/>
        <v>0</v>
      </c>
      <c r="I21" s="14">
        <v>0</v>
      </c>
      <c r="J21" s="115">
        <f t="shared" si="7"/>
        <v>0</v>
      </c>
      <c r="K21" s="33"/>
      <c r="L21" s="15">
        <v>0</v>
      </c>
      <c r="M21" s="15">
        <v>12</v>
      </c>
      <c r="N21" s="115">
        <f t="shared" si="0"/>
        <v>0</v>
      </c>
      <c r="O21" s="14">
        <v>0</v>
      </c>
      <c r="P21" s="116">
        <f t="shared" si="8"/>
        <v>0</v>
      </c>
      <c r="Q21" s="30"/>
      <c r="R21" s="15">
        <v>0</v>
      </c>
      <c r="S21" s="15">
        <v>12</v>
      </c>
      <c r="T21" s="115">
        <f t="shared" si="1"/>
        <v>0</v>
      </c>
      <c r="U21" s="14">
        <v>0</v>
      </c>
      <c r="V21" s="115">
        <f t="shared" si="9"/>
        <v>0</v>
      </c>
      <c r="W21" s="30"/>
      <c r="X21" s="15">
        <v>0</v>
      </c>
      <c r="Y21" s="15">
        <v>12</v>
      </c>
      <c r="Z21" s="115">
        <f t="shared" si="2"/>
        <v>0</v>
      </c>
      <c r="AA21" s="14">
        <v>0</v>
      </c>
      <c r="AB21" s="116">
        <f t="shared" si="10"/>
        <v>0</v>
      </c>
      <c r="AC21" s="30"/>
      <c r="AD21" s="15">
        <v>0</v>
      </c>
      <c r="AE21" s="15">
        <v>12</v>
      </c>
      <c r="AF21" s="115">
        <f t="shared" si="3"/>
        <v>0</v>
      </c>
      <c r="AG21" s="14">
        <v>0</v>
      </c>
      <c r="AH21" s="115">
        <f t="shared" si="11"/>
        <v>0</v>
      </c>
      <c r="AI21" s="30"/>
      <c r="AJ21" s="15">
        <v>0</v>
      </c>
      <c r="AK21" s="15">
        <v>12</v>
      </c>
      <c r="AL21" s="115">
        <f t="shared" si="4"/>
        <v>0</v>
      </c>
      <c r="AM21" s="14">
        <v>0</v>
      </c>
      <c r="AN21" s="116">
        <f t="shared" si="12"/>
        <v>0</v>
      </c>
      <c r="AO21" s="30"/>
      <c r="AP21" s="15">
        <v>0</v>
      </c>
      <c r="AQ21" s="15">
        <v>12</v>
      </c>
      <c r="AR21" s="115">
        <f t="shared" si="13"/>
        <v>0</v>
      </c>
      <c r="AS21" s="14">
        <v>0</v>
      </c>
      <c r="AT21" s="115">
        <f t="shared" si="14"/>
        <v>0</v>
      </c>
      <c r="AU21" s="119">
        <f t="shared" si="5"/>
        <v>0</v>
      </c>
      <c r="AV21" s="120">
        <f t="shared" si="6"/>
        <v>0</v>
      </c>
    </row>
    <row r="22" spans="1:48">
      <c r="A22" s="101">
        <v>15</v>
      </c>
      <c r="B22" s="1"/>
      <c r="C22" s="1"/>
      <c r="D22" s="136">
        <v>0</v>
      </c>
      <c r="E22" s="136">
        <f t="shared" si="15"/>
        <v>0</v>
      </c>
      <c r="F22" s="87">
        <v>0</v>
      </c>
      <c r="G22" s="15">
        <v>12</v>
      </c>
      <c r="H22" s="115">
        <f t="shared" si="16"/>
        <v>0</v>
      </c>
      <c r="I22" s="14">
        <v>0</v>
      </c>
      <c r="J22" s="115">
        <f t="shared" si="7"/>
        <v>0</v>
      </c>
      <c r="K22" s="33"/>
      <c r="L22" s="15">
        <v>0</v>
      </c>
      <c r="M22" s="15">
        <v>12</v>
      </c>
      <c r="N22" s="115">
        <f t="shared" si="0"/>
        <v>0</v>
      </c>
      <c r="O22" s="14">
        <v>0</v>
      </c>
      <c r="P22" s="116">
        <f t="shared" si="8"/>
        <v>0</v>
      </c>
      <c r="Q22" s="30"/>
      <c r="R22" s="15">
        <v>0</v>
      </c>
      <c r="S22" s="15">
        <v>12</v>
      </c>
      <c r="T22" s="115">
        <f t="shared" si="1"/>
        <v>0</v>
      </c>
      <c r="U22" s="14">
        <v>0</v>
      </c>
      <c r="V22" s="115">
        <f t="shared" si="9"/>
        <v>0</v>
      </c>
      <c r="W22" s="30"/>
      <c r="X22" s="15">
        <v>0</v>
      </c>
      <c r="Y22" s="15">
        <v>12</v>
      </c>
      <c r="Z22" s="115">
        <f t="shared" si="2"/>
        <v>0</v>
      </c>
      <c r="AA22" s="14">
        <v>0</v>
      </c>
      <c r="AB22" s="116">
        <f t="shared" si="10"/>
        <v>0</v>
      </c>
      <c r="AC22" s="30"/>
      <c r="AD22" s="15">
        <v>0</v>
      </c>
      <c r="AE22" s="15">
        <v>12</v>
      </c>
      <c r="AF22" s="115">
        <f t="shared" si="3"/>
        <v>0</v>
      </c>
      <c r="AG22" s="14">
        <v>0</v>
      </c>
      <c r="AH22" s="115">
        <f t="shared" si="11"/>
        <v>0</v>
      </c>
      <c r="AI22" s="30"/>
      <c r="AJ22" s="15">
        <v>0</v>
      </c>
      <c r="AK22" s="15">
        <v>12</v>
      </c>
      <c r="AL22" s="115">
        <f t="shared" si="4"/>
        <v>0</v>
      </c>
      <c r="AM22" s="14">
        <v>0</v>
      </c>
      <c r="AN22" s="116">
        <f t="shared" si="12"/>
        <v>0</v>
      </c>
      <c r="AO22" s="30"/>
      <c r="AP22" s="15">
        <v>0</v>
      </c>
      <c r="AQ22" s="15">
        <v>12</v>
      </c>
      <c r="AR22" s="115">
        <f t="shared" si="13"/>
        <v>0</v>
      </c>
      <c r="AS22" s="14">
        <v>0</v>
      </c>
      <c r="AT22" s="115">
        <f t="shared" si="14"/>
        <v>0</v>
      </c>
      <c r="AU22" s="119">
        <f t="shared" si="5"/>
        <v>0</v>
      </c>
      <c r="AV22" s="120">
        <f t="shared" si="6"/>
        <v>0</v>
      </c>
    </row>
    <row r="23" spans="1:48">
      <c r="A23" s="101">
        <v>16</v>
      </c>
      <c r="B23" s="1"/>
      <c r="C23" s="1"/>
      <c r="D23" s="136">
        <v>0</v>
      </c>
      <c r="E23" s="136">
        <f t="shared" si="15"/>
        <v>0</v>
      </c>
      <c r="F23" s="87">
        <v>0</v>
      </c>
      <c r="G23" s="15">
        <v>12</v>
      </c>
      <c r="H23" s="115">
        <f t="shared" si="16"/>
        <v>0</v>
      </c>
      <c r="I23" s="14">
        <v>0</v>
      </c>
      <c r="J23" s="115">
        <f t="shared" si="7"/>
        <v>0</v>
      </c>
      <c r="K23" s="33"/>
      <c r="L23" s="15">
        <v>0</v>
      </c>
      <c r="M23" s="15">
        <v>12</v>
      </c>
      <c r="N23" s="115">
        <f t="shared" si="0"/>
        <v>0</v>
      </c>
      <c r="O23" s="14">
        <v>0</v>
      </c>
      <c r="P23" s="116">
        <f t="shared" si="8"/>
        <v>0</v>
      </c>
      <c r="Q23" s="30"/>
      <c r="R23" s="15">
        <v>0</v>
      </c>
      <c r="S23" s="15">
        <v>12</v>
      </c>
      <c r="T23" s="115">
        <f t="shared" si="1"/>
        <v>0</v>
      </c>
      <c r="U23" s="14">
        <v>0</v>
      </c>
      <c r="V23" s="115">
        <f t="shared" si="9"/>
        <v>0</v>
      </c>
      <c r="W23" s="30"/>
      <c r="X23" s="15">
        <v>0</v>
      </c>
      <c r="Y23" s="15">
        <v>12</v>
      </c>
      <c r="Z23" s="115">
        <f t="shared" si="2"/>
        <v>0</v>
      </c>
      <c r="AA23" s="14">
        <v>0</v>
      </c>
      <c r="AB23" s="116">
        <f t="shared" si="10"/>
        <v>0</v>
      </c>
      <c r="AC23" s="30"/>
      <c r="AD23" s="15">
        <v>0</v>
      </c>
      <c r="AE23" s="15">
        <v>12</v>
      </c>
      <c r="AF23" s="115">
        <f t="shared" si="3"/>
        <v>0</v>
      </c>
      <c r="AG23" s="14">
        <v>0</v>
      </c>
      <c r="AH23" s="115">
        <f t="shared" si="11"/>
        <v>0</v>
      </c>
      <c r="AI23" s="30"/>
      <c r="AJ23" s="15">
        <v>0</v>
      </c>
      <c r="AK23" s="15">
        <v>12</v>
      </c>
      <c r="AL23" s="115">
        <f t="shared" si="4"/>
        <v>0</v>
      </c>
      <c r="AM23" s="14">
        <v>0</v>
      </c>
      <c r="AN23" s="116">
        <f t="shared" si="12"/>
        <v>0</v>
      </c>
      <c r="AO23" s="30"/>
      <c r="AP23" s="15">
        <v>0</v>
      </c>
      <c r="AQ23" s="15">
        <v>12</v>
      </c>
      <c r="AR23" s="115">
        <f t="shared" si="13"/>
        <v>0</v>
      </c>
      <c r="AS23" s="14">
        <v>0</v>
      </c>
      <c r="AT23" s="115">
        <f t="shared" si="14"/>
        <v>0</v>
      </c>
      <c r="AU23" s="119">
        <f t="shared" si="5"/>
        <v>0</v>
      </c>
      <c r="AV23" s="120">
        <f t="shared" si="6"/>
        <v>0</v>
      </c>
    </row>
    <row r="24" spans="1:48">
      <c r="A24" s="101">
        <v>17</v>
      </c>
      <c r="B24" s="1"/>
      <c r="C24" s="1"/>
      <c r="D24" s="136">
        <v>0</v>
      </c>
      <c r="E24" s="136">
        <f t="shared" si="15"/>
        <v>0</v>
      </c>
      <c r="F24" s="87">
        <v>0</v>
      </c>
      <c r="G24" s="15">
        <v>12</v>
      </c>
      <c r="H24" s="115">
        <f t="shared" si="16"/>
        <v>0</v>
      </c>
      <c r="I24" s="14">
        <v>0</v>
      </c>
      <c r="J24" s="115">
        <f t="shared" si="7"/>
        <v>0</v>
      </c>
      <c r="K24" s="33"/>
      <c r="L24" s="15">
        <v>0</v>
      </c>
      <c r="M24" s="15">
        <v>12</v>
      </c>
      <c r="N24" s="115">
        <f t="shared" si="0"/>
        <v>0</v>
      </c>
      <c r="O24" s="14">
        <v>0</v>
      </c>
      <c r="P24" s="116">
        <f t="shared" si="8"/>
        <v>0</v>
      </c>
      <c r="Q24" s="30"/>
      <c r="R24" s="15">
        <v>0</v>
      </c>
      <c r="S24" s="15">
        <v>12</v>
      </c>
      <c r="T24" s="115">
        <f t="shared" si="1"/>
        <v>0</v>
      </c>
      <c r="U24" s="14">
        <v>0</v>
      </c>
      <c r="V24" s="115">
        <f t="shared" si="9"/>
        <v>0</v>
      </c>
      <c r="W24" s="30"/>
      <c r="X24" s="15">
        <v>0</v>
      </c>
      <c r="Y24" s="15">
        <v>12</v>
      </c>
      <c r="Z24" s="115">
        <f t="shared" si="2"/>
        <v>0</v>
      </c>
      <c r="AA24" s="14">
        <v>0</v>
      </c>
      <c r="AB24" s="116">
        <f t="shared" si="10"/>
        <v>0</v>
      </c>
      <c r="AC24" s="30"/>
      <c r="AD24" s="15">
        <v>0</v>
      </c>
      <c r="AE24" s="15">
        <v>12</v>
      </c>
      <c r="AF24" s="115">
        <f t="shared" si="3"/>
        <v>0</v>
      </c>
      <c r="AG24" s="14">
        <v>0</v>
      </c>
      <c r="AH24" s="115">
        <f t="shared" si="11"/>
        <v>0</v>
      </c>
      <c r="AI24" s="30"/>
      <c r="AJ24" s="15">
        <v>0</v>
      </c>
      <c r="AK24" s="15">
        <v>12</v>
      </c>
      <c r="AL24" s="115">
        <f t="shared" si="4"/>
        <v>0</v>
      </c>
      <c r="AM24" s="14">
        <v>0</v>
      </c>
      <c r="AN24" s="116">
        <f t="shared" si="12"/>
        <v>0</v>
      </c>
      <c r="AO24" s="30"/>
      <c r="AP24" s="15">
        <v>0</v>
      </c>
      <c r="AQ24" s="15">
        <v>12</v>
      </c>
      <c r="AR24" s="115">
        <f t="shared" si="13"/>
        <v>0</v>
      </c>
      <c r="AS24" s="14">
        <v>0</v>
      </c>
      <c r="AT24" s="115">
        <f t="shared" si="14"/>
        <v>0</v>
      </c>
      <c r="AU24" s="119">
        <f t="shared" si="5"/>
        <v>0</v>
      </c>
      <c r="AV24" s="120">
        <f t="shared" si="6"/>
        <v>0</v>
      </c>
    </row>
    <row r="25" spans="1:48">
      <c r="A25" s="101">
        <v>18</v>
      </c>
      <c r="B25" s="1"/>
      <c r="C25" s="1"/>
      <c r="D25" s="136">
        <v>0</v>
      </c>
      <c r="E25" s="136">
        <f t="shared" si="15"/>
        <v>0</v>
      </c>
      <c r="F25" s="87">
        <v>0</v>
      </c>
      <c r="G25" s="15">
        <v>12</v>
      </c>
      <c r="H25" s="115">
        <f t="shared" si="16"/>
        <v>0</v>
      </c>
      <c r="I25" s="14">
        <v>0</v>
      </c>
      <c r="J25" s="115">
        <f t="shared" ref="J25:J38" si="17">ROUND((+I25*H25),0)</f>
        <v>0</v>
      </c>
      <c r="K25" s="33"/>
      <c r="L25" s="15">
        <v>0</v>
      </c>
      <c r="M25" s="15">
        <v>12</v>
      </c>
      <c r="N25" s="115">
        <f t="shared" si="0"/>
        <v>0</v>
      </c>
      <c r="O25" s="14">
        <v>0</v>
      </c>
      <c r="P25" s="116">
        <f t="shared" ref="P25:P38" si="18">ROUND((+O25*N25),0)</f>
        <v>0</v>
      </c>
      <c r="Q25" s="30"/>
      <c r="R25" s="15">
        <v>0</v>
      </c>
      <c r="S25" s="15">
        <v>12</v>
      </c>
      <c r="T25" s="115">
        <f t="shared" si="1"/>
        <v>0</v>
      </c>
      <c r="U25" s="14">
        <v>0</v>
      </c>
      <c r="V25" s="115">
        <f t="shared" ref="V25:V38" si="19">ROUND((+U25*T25),0)</f>
        <v>0</v>
      </c>
      <c r="W25" s="30"/>
      <c r="X25" s="15">
        <v>0</v>
      </c>
      <c r="Y25" s="15">
        <v>12</v>
      </c>
      <c r="Z25" s="115">
        <f t="shared" si="2"/>
        <v>0</v>
      </c>
      <c r="AA25" s="14">
        <v>0</v>
      </c>
      <c r="AB25" s="116">
        <f t="shared" ref="AB25:AB38" si="20">ROUND((+AA25*Z25),0)</f>
        <v>0</v>
      </c>
      <c r="AC25" s="30"/>
      <c r="AD25" s="15">
        <v>0</v>
      </c>
      <c r="AE25" s="15">
        <v>12</v>
      </c>
      <c r="AF25" s="115">
        <f t="shared" si="3"/>
        <v>0</v>
      </c>
      <c r="AG25" s="14">
        <v>0</v>
      </c>
      <c r="AH25" s="115">
        <f t="shared" ref="AH25:AH38" si="21">ROUND((+AG25*AF25),0)</f>
        <v>0</v>
      </c>
      <c r="AI25" s="30"/>
      <c r="AJ25" s="15">
        <v>0</v>
      </c>
      <c r="AK25" s="15">
        <v>12</v>
      </c>
      <c r="AL25" s="115">
        <f t="shared" si="4"/>
        <v>0</v>
      </c>
      <c r="AM25" s="14">
        <v>0</v>
      </c>
      <c r="AN25" s="116">
        <f t="shared" ref="AN25:AN38" si="22">ROUND((+AM25*AL25),0)</f>
        <v>0</v>
      </c>
      <c r="AO25" s="30"/>
      <c r="AP25" s="15">
        <v>0</v>
      </c>
      <c r="AQ25" s="15">
        <v>12</v>
      </c>
      <c r="AR25" s="115">
        <f t="shared" si="13"/>
        <v>0</v>
      </c>
      <c r="AS25" s="14">
        <v>0</v>
      </c>
      <c r="AT25" s="115">
        <f t="shared" ref="AT25:AT38" si="23">ROUND((+AS25*AR25),0)</f>
        <v>0</v>
      </c>
      <c r="AU25" s="119">
        <f t="shared" si="5"/>
        <v>0</v>
      </c>
      <c r="AV25" s="120">
        <f t="shared" si="6"/>
        <v>0</v>
      </c>
    </row>
    <row r="26" spans="1:48">
      <c r="A26" s="101">
        <v>19</v>
      </c>
      <c r="B26" s="1"/>
      <c r="C26" s="1"/>
      <c r="D26" s="136">
        <v>0</v>
      </c>
      <c r="E26" s="136">
        <f t="shared" si="15"/>
        <v>0</v>
      </c>
      <c r="F26" s="87">
        <v>0</v>
      </c>
      <c r="G26" s="15">
        <v>12</v>
      </c>
      <c r="H26" s="115">
        <f t="shared" si="16"/>
        <v>0</v>
      </c>
      <c r="I26" s="14">
        <v>0</v>
      </c>
      <c r="J26" s="115">
        <f t="shared" si="17"/>
        <v>0</v>
      </c>
      <c r="K26" s="33"/>
      <c r="L26" s="15">
        <v>0</v>
      </c>
      <c r="M26" s="15">
        <v>12</v>
      </c>
      <c r="N26" s="115">
        <f t="shared" si="0"/>
        <v>0</v>
      </c>
      <c r="O26" s="14">
        <v>0</v>
      </c>
      <c r="P26" s="116">
        <f t="shared" si="18"/>
        <v>0</v>
      </c>
      <c r="Q26" s="30"/>
      <c r="R26" s="15">
        <v>0</v>
      </c>
      <c r="S26" s="15">
        <v>12</v>
      </c>
      <c r="T26" s="115">
        <f t="shared" si="1"/>
        <v>0</v>
      </c>
      <c r="U26" s="14">
        <v>0</v>
      </c>
      <c r="V26" s="115">
        <f t="shared" si="19"/>
        <v>0</v>
      </c>
      <c r="W26" s="30"/>
      <c r="X26" s="15">
        <v>0</v>
      </c>
      <c r="Y26" s="15">
        <v>12</v>
      </c>
      <c r="Z26" s="115">
        <f t="shared" si="2"/>
        <v>0</v>
      </c>
      <c r="AA26" s="14">
        <v>0</v>
      </c>
      <c r="AB26" s="116">
        <f t="shared" si="20"/>
        <v>0</v>
      </c>
      <c r="AC26" s="30"/>
      <c r="AD26" s="15">
        <v>0</v>
      </c>
      <c r="AE26" s="15">
        <v>12</v>
      </c>
      <c r="AF26" s="115">
        <f t="shared" si="3"/>
        <v>0</v>
      </c>
      <c r="AG26" s="14">
        <v>0</v>
      </c>
      <c r="AH26" s="115">
        <f t="shared" si="21"/>
        <v>0</v>
      </c>
      <c r="AI26" s="30"/>
      <c r="AJ26" s="15">
        <v>0</v>
      </c>
      <c r="AK26" s="15">
        <v>12</v>
      </c>
      <c r="AL26" s="115">
        <f t="shared" si="4"/>
        <v>0</v>
      </c>
      <c r="AM26" s="14">
        <v>0</v>
      </c>
      <c r="AN26" s="116">
        <f t="shared" si="22"/>
        <v>0</v>
      </c>
      <c r="AO26" s="30"/>
      <c r="AP26" s="15">
        <v>0</v>
      </c>
      <c r="AQ26" s="15">
        <v>12</v>
      </c>
      <c r="AR26" s="115">
        <f t="shared" si="13"/>
        <v>0</v>
      </c>
      <c r="AS26" s="14">
        <v>0</v>
      </c>
      <c r="AT26" s="115">
        <f t="shared" si="23"/>
        <v>0</v>
      </c>
      <c r="AU26" s="119">
        <f t="shared" si="5"/>
        <v>0</v>
      </c>
      <c r="AV26" s="120">
        <f t="shared" si="6"/>
        <v>0</v>
      </c>
    </row>
    <row r="27" spans="1:48">
      <c r="A27" s="101">
        <v>20</v>
      </c>
      <c r="B27" s="1"/>
      <c r="C27" s="1"/>
      <c r="D27" s="136">
        <v>0</v>
      </c>
      <c r="E27" s="136">
        <f t="shared" si="15"/>
        <v>0</v>
      </c>
      <c r="F27" s="87">
        <v>0</v>
      </c>
      <c r="G27" s="15">
        <v>12</v>
      </c>
      <c r="H27" s="115">
        <f t="shared" si="16"/>
        <v>0</v>
      </c>
      <c r="I27" s="14">
        <v>0</v>
      </c>
      <c r="J27" s="115">
        <f t="shared" si="17"/>
        <v>0</v>
      </c>
      <c r="K27" s="33"/>
      <c r="L27" s="15">
        <v>0</v>
      </c>
      <c r="M27" s="15">
        <v>12</v>
      </c>
      <c r="N27" s="115">
        <f t="shared" si="0"/>
        <v>0</v>
      </c>
      <c r="O27" s="14">
        <v>0</v>
      </c>
      <c r="P27" s="116">
        <f t="shared" si="18"/>
        <v>0</v>
      </c>
      <c r="Q27" s="30"/>
      <c r="R27" s="15">
        <v>0</v>
      </c>
      <c r="S27" s="15">
        <v>12</v>
      </c>
      <c r="T27" s="115">
        <f t="shared" si="1"/>
        <v>0</v>
      </c>
      <c r="U27" s="14">
        <v>0</v>
      </c>
      <c r="V27" s="115">
        <f t="shared" si="19"/>
        <v>0</v>
      </c>
      <c r="W27" s="30"/>
      <c r="X27" s="15">
        <v>0</v>
      </c>
      <c r="Y27" s="15">
        <v>12</v>
      </c>
      <c r="Z27" s="115">
        <f t="shared" si="2"/>
        <v>0</v>
      </c>
      <c r="AA27" s="14">
        <v>0</v>
      </c>
      <c r="AB27" s="116">
        <f t="shared" si="20"/>
        <v>0</v>
      </c>
      <c r="AC27" s="30"/>
      <c r="AD27" s="15">
        <v>0</v>
      </c>
      <c r="AE27" s="15">
        <v>12</v>
      </c>
      <c r="AF27" s="115">
        <f t="shared" si="3"/>
        <v>0</v>
      </c>
      <c r="AG27" s="14">
        <v>0</v>
      </c>
      <c r="AH27" s="115">
        <f t="shared" si="21"/>
        <v>0</v>
      </c>
      <c r="AI27" s="30"/>
      <c r="AJ27" s="15">
        <v>0</v>
      </c>
      <c r="AK27" s="15">
        <v>12</v>
      </c>
      <c r="AL27" s="115">
        <f t="shared" si="4"/>
        <v>0</v>
      </c>
      <c r="AM27" s="14">
        <v>0</v>
      </c>
      <c r="AN27" s="116">
        <f t="shared" si="22"/>
        <v>0</v>
      </c>
      <c r="AO27" s="30"/>
      <c r="AP27" s="15">
        <v>0</v>
      </c>
      <c r="AQ27" s="15">
        <v>12</v>
      </c>
      <c r="AR27" s="115">
        <f t="shared" si="13"/>
        <v>0</v>
      </c>
      <c r="AS27" s="14">
        <v>0</v>
      </c>
      <c r="AT27" s="115">
        <f t="shared" si="23"/>
        <v>0</v>
      </c>
      <c r="AU27" s="119">
        <f t="shared" si="5"/>
        <v>0</v>
      </c>
      <c r="AV27" s="120">
        <f t="shared" si="6"/>
        <v>0</v>
      </c>
    </row>
    <row r="28" spans="1:48">
      <c r="A28" s="101">
        <v>21</v>
      </c>
      <c r="B28" s="1"/>
      <c r="C28" s="1"/>
      <c r="D28" s="136">
        <v>0</v>
      </c>
      <c r="E28" s="136">
        <f t="shared" si="15"/>
        <v>0</v>
      </c>
      <c r="F28" s="87">
        <v>0</v>
      </c>
      <c r="G28" s="15">
        <v>12</v>
      </c>
      <c r="H28" s="115">
        <f t="shared" si="16"/>
        <v>0</v>
      </c>
      <c r="I28" s="14">
        <v>0</v>
      </c>
      <c r="J28" s="115">
        <f t="shared" si="17"/>
        <v>0</v>
      </c>
      <c r="K28" s="33"/>
      <c r="L28" s="15">
        <v>0</v>
      </c>
      <c r="M28" s="15">
        <v>12</v>
      </c>
      <c r="N28" s="115">
        <f t="shared" si="0"/>
        <v>0</v>
      </c>
      <c r="O28" s="14">
        <v>0</v>
      </c>
      <c r="P28" s="116">
        <f t="shared" si="18"/>
        <v>0</v>
      </c>
      <c r="Q28" s="30"/>
      <c r="R28" s="15">
        <v>0</v>
      </c>
      <c r="S28" s="15">
        <v>12</v>
      </c>
      <c r="T28" s="115">
        <f t="shared" si="1"/>
        <v>0</v>
      </c>
      <c r="U28" s="14">
        <v>0</v>
      </c>
      <c r="V28" s="115">
        <f t="shared" si="19"/>
        <v>0</v>
      </c>
      <c r="W28" s="30"/>
      <c r="X28" s="15">
        <v>0</v>
      </c>
      <c r="Y28" s="15">
        <v>12</v>
      </c>
      <c r="Z28" s="115">
        <f t="shared" si="2"/>
        <v>0</v>
      </c>
      <c r="AA28" s="14">
        <v>0</v>
      </c>
      <c r="AB28" s="116">
        <f t="shared" si="20"/>
        <v>0</v>
      </c>
      <c r="AC28" s="30"/>
      <c r="AD28" s="15">
        <v>0</v>
      </c>
      <c r="AE28" s="15">
        <v>12</v>
      </c>
      <c r="AF28" s="115">
        <f t="shared" si="3"/>
        <v>0</v>
      </c>
      <c r="AG28" s="14">
        <v>0</v>
      </c>
      <c r="AH28" s="115">
        <f t="shared" si="21"/>
        <v>0</v>
      </c>
      <c r="AI28" s="30"/>
      <c r="AJ28" s="15">
        <v>0</v>
      </c>
      <c r="AK28" s="15">
        <v>12</v>
      </c>
      <c r="AL28" s="115">
        <f t="shared" si="4"/>
        <v>0</v>
      </c>
      <c r="AM28" s="14">
        <v>0</v>
      </c>
      <c r="AN28" s="116">
        <f t="shared" si="22"/>
        <v>0</v>
      </c>
      <c r="AO28" s="30"/>
      <c r="AP28" s="15">
        <v>0</v>
      </c>
      <c r="AQ28" s="15">
        <v>12</v>
      </c>
      <c r="AR28" s="115">
        <f t="shared" si="13"/>
        <v>0</v>
      </c>
      <c r="AS28" s="14">
        <v>0</v>
      </c>
      <c r="AT28" s="115">
        <f t="shared" si="23"/>
        <v>0</v>
      </c>
      <c r="AU28" s="119">
        <f t="shared" si="5"/>
        <v>0</v>
      </c>
      <c r="AV28" s="120">
        <f t="shared" si="6"/>
        <v>0</v>
      </c>
    </row>
    <row r="29" spans="1:48">
      <c r="A29" s="101">
        <v>22</v>
      </c>
      <c r="B29" s="1"/>
      <c r="C29" s="1"/>
      <c r="D29" s="136">
        <v>0</v>
      </c>
      <c r="E29" s="136">
        <f t="shared" si="15"/>
        <v>0</v>
      </c>
      <c r="F29" s="87">
        <v>0</v>
      </c>
      <c r="G29" s="15">
        <v>12</v>
      </c>
      <c r="H29" s="115">
        <f t="shared" si="16"/>
        <v>0</v>
      </c>
      <c r="I29" s="14">
        <v>0</v>
      </c>
      <c r="J29" s="115">
        <f t="shared" si="17"/>
        <v>0</v>
      </c>
      <c r="K29" s="33"/>
      <c r="L29" s="15">
        <v>0</v>
      </c>
      <c r="M29" s="15">
        <v>12</v>
      </c>
      <c r="N29" s="115">
        <f t="shared" si="0"/>
        <v>0</v>
      </c>
      <c r="O29" s="14">
        <v>0</v>
      </c>
      <c r="P29" s="116">
        <f t="shared" si="18"/>
        <v>0</v>
      </c>
      <c r="Q29" s="30"/>
      <c r="R29" s="15">
        <v>0</v>
      </c>
      <c r="S29" s="15">
        <v>12</v>
      </c>
      <c r="T29" s="115">
        <f t="shared" si="1"/>
        <v>0</v>
      </c>
      <c r="U29" s="14">
        <v>0</v>
      </c>
      <c r="V29" s="115">
        <f t="shared" si="19"/>
        <v>0</v>
      </c>
      <c r="W29" s="30"/>
      <c r="X29" s="15">
        <v>0</v>
      </c>
      <c r="Y29" s="15">
        <v>12</v>
      </c>
      <c r="Z29" s="115">
        <f t="shared" si="2"/>
        <v>0</v>
      </c>
      <c r="AA29" s="14">
        <v>0</v>
      </c>
      <c r="AB29" s="116">
        <f t="shared" si="20"/>
        <v>0</v>
      </c>
      <c r="AC29" s="30"/>
      <c r="AD29" s="15">
        <v>0</v>
      </c>
      <c r="AE29" s="15">
        <v>12</v>
      </c>
      <c r="AF29" s="115">
        <f t="shared" si="3"/>
        <v>0</v>
      </c>
      <c r="AG29" s="14">
        <v>0</v>
      </c>
      <c r="AH29" s="115">
        <f t="shared" si="21"/>
        <v>0</v>
      </c>
      <c r="AI29" s="30"/>
      <c r="AJ29" s="15">
        <v>0</v>
      </c>
      <c r="AK29" s="15">
        <v>12</v>
      </c>
      <c r="AL29" s="115">
        <f t="shared" si="4"/>
        <v>0</v>
      </c>
      <c r="AM29" s="14">
        <v>0</v>
      </c>
      <c r="AN29" s="116">
        <f t="shared" si="22"/>
        <v>0</v>
      </c>
      <c r="AO29" s="30"/>
      <c r="AP29" s="15">
        <v>0</v>
      </c>
      <c r="AQ29" s="15">
        <v>12</v>
      </c>
      <c r="AR29" s="115">
        <f t="shared" si="13"/>
        <v>0</v>
      </c>
      <c r="AS29" s="14">
        <v>0</v>
      </c>
      <c r="AT29" s="115">
        <f t="shared" si="23"/>
        <v>0</v>
      </c>
      <c r="AU29" s="119">
        <f t="shared" si="5"/>
        <v>0</v>
      </c>
      <c r="AV29" s="120">
        <f t="shared" si="6"/>
        <v>0</v>
      </c>
    </row>
    <row r="30" spans="1:48">
      <c r="A30" s="101">
        <v>23</v>
      </c>
      <c r="B30" s="2"/>
      <c r="C30" s="2"/>
      <c r="D30" s="136">
        <v>0</v>
      </c>
      <c r="E30" s="136">
        <f t="shared" si="15"/>
        <v>0</v>
      </c>
      <c r="F30" s="87">
        <v>0</v>
      </c>
      <c r="G30" s="15">
        <v>12</v>
      </c>
      <c r="H30" s="115">
        <f t="shared" si="16"/>
        <v>0</v>
      </c>
      <c r="I30" s="14">
        <v>0</v>
      </c>
      <c r="J30" s="115">
        <f t="shared" si="17"/>
        <v>0</v>
      </c>
      <c r="K30" s="33"/>
      <c r="L30" s="15">
        <v>0</v>
      </c>
      <c r="M30" s="15">
        <v>12</v>
      </c>
      <c r="N30" s="115">
        <f t="shared" si="0"/>
        <v>0</v>
      </c>
      <c r="O30" s="14">
        <v>0</v>
      </c>
      <c r="P30" s="116">
        <f t="shared" si="18"/>
        <v>0</v>
      </c>
      <c r="Q30" s="30"/>
      <c r="R30" s="15">
        <v>0</v>
      </c>
      <c r="S30" s="15">
        <v>12</v>
      </c>
      <c r="T30" s="115">
        <f t="shared" si="1"/>
        <v>0</v>
      </c>
      <c r="U30" s="14">
        <v>0</v>
      </c>
      <c r="V30" s="115">
        <f t="shared" si="19"/>
        <v>0</v>
      </c>
      <c r="W30" s="30"/>
      <c r="X30" s="15">
        <v>0</v>
      </c>
      <c r="Y30" s="15">
        <v>12</v>
      </c>
      <c r="Z30" s="115">
        <f t="shared" si="2"/>
        <v>0</v>
      </c>
      <c r="AA30" s="14">
        <v>0</v>
      </c>
      <c r="AB30" s="116">
        <f t="shared" si="20"/>
        <v>0</v>
      </c>
      <c r="AC30" s="30"/>
      <c r="AD30" s="15">
        <v>0</v>
      </c>
      <c r="AE30" s="15">
        <v>12</v>
      </c>
      <c r="AF30" s="115">
        <f t="shared" si="3"/>
        <v>0</v>
      </c>
      <c r="AG30" s="14">
        <v>0</v>
      </c>
      <c r="AH30" s="115">
        <f t="shared" si="21"/>
        <v>0</v>
      </c>
      <c r="AI30" s="30"/>
      <c r="AJ30" s="15">
        <v>0</v>
      </c>
      <c r="AK30" s="15">
        <v>12</v>
      </c>
      <c r="AL30" s="115">
        <f t="shared" si="4"/>
        <v>0</v>
      </c>
      <c r="AM30" s="14">
        <v>0</v>
      </c>
      <c r="AN30" s="116">
        <f t="shared" si="22"/>
        <v>0</v>
      </c>
      <c r="AO30" s="30"/>
      <c r="AP30" s="15">
        <v>0</v>
      </c>
      <c r="AQ30" s="15">
        <v>12</v>
      </c>
      <c r="AR30" s="115">
        <f t="shared" si="13"/>
        <v>0</v>
      </c>
      <c r="AS30" s="14">
        <v>0</v>
      </c>
      <c r="AT30" s="115">
        <f t="shared" si="23"/>
        <v>0</v>
      </c>
      <c r="AU30" s="119">
        <f t="shared" si="5"/>
        <v>0</v>
      </c>
      <c r="AV30" s="120">
        <f t="shared" si="6"/>
        <v>0</v>
      </c>
    </row>
    <row r="31" spans="1:48">
      <c r="A31" s="101">
        <v>24</v>
      </c>
      <c r="B31" s="1"/>
      <c r="C31" s="1"/>
      <c r="D31" s="136">
        <v>0</v>
      </c>
      <c r="E31" s="136">
        <f t="shared" si="15"/>
        <v>0</v>
      </c>
      <c r="F31" s="87">
        <v>0</v>
      </c>
      <c r="G31" s="15">
        <v>12</v>
      </c>
      <c r="H31" s="115">
        <f t="shared" si="16"/>
        <v>0</v>
      </c>
      <c r="I31" s="14">
        <v>0</v>
      </c>
      <c r="J31" s="115">
        <f t="shared" si="17"/>
        <v>0</v>
      </c>
      <c r="K31" s="33"/>
      <c r="L31" s="15">
        <v>0</v>
      </c>
      <c r="M31" s="15">
        <v>12</v>
      </c>
      <c r="N31" s="115">
        <f t="shared" si="0"/>
        <v>0</v>
      </c>
      <c r="O31" s="14">
        <v>0</v>
      </c>
      <c r="P31" s="116">
        <f t="shared" si="18"/>
        <v>0</v>
      </c>
      <c r="Q31" s="30"/>
      <c r="R31" s="15">
        <v>0</v>
      </c>
      <c r="S31" s="15">
        <v>12</v>
      </c>
      <c r="T31" s="115">
        <f t="shared" si="1"/>
        <v>0</v>
      </c>
      <c r="U31" s="14">
        <v>0</v>
      </c>
      <c r="V31" s="115">
        <f t="shared" si="19"/>
        <v>0</v>
      </c>
      <c r="W31" s="30"/>
      <c r="X31" s="15">
        <v>0</v>
      </c>
      <c r="Y31" s="15">
        <v>12</v>
      </c>
      <c r="Z31" s="115">
        <f t="shared" si="2"/>
        <v>0</v>
      </c>
      <c r="AA31" s="14">
        <v>0</v>
      </c>
      <c r="AB31" s="116">
        <f t="shared" si="20"/>
        <v>0</v>
      </c>
      <c r="AC31" s="30"/>
      <c r="AD31" s="15">
        <v>0</v>
      </c>
      <c r="AE31" s="15">
        <v>12</v>
      </c>
      <c r="AF31" s="115">
        <f t="shared" si="3"/>
        <v>0</v>
      </c>
      <c r="AG31" s="14">
        <v>0</v>
      </c>
      <c r="AH31" s="115">
        <f t="shared" si="21"/>
        <v>0</v>
      </c>
      <c r="AI31" s="30"/>
      <c r="AJ31" s="15">
        <v>0</v>
      </c>
      <c r="AK31" s="15">
        <v>12</v>
      </c>
      <c r="AL31" s="115">
        <f t="shared" si="4"/>
        <v>0</v>
      </c>
      <c r="AM31" s="14">
        <v>0</v>
      </c>
      <c r="AN31" s="116">
        <f t="shared" si="22"/>
        <v>0</v>
      </c>
      <c r="AO31" s="30"/>
      <c r="AP31" s="15">
        <v>0</v>
      </c>
      <c r="AQ31" s="15">
        <v>12</v>
      </c>
      <c r="AR31" s="115">
        <f t="shared" si="13"/>
        <v>0</v>
      </c>
      <c r="AS31" s="14">
        <v>0</v>
      </c>
      <c r="AT31" s="115">
        <f t="shared" si="23"/>
        <v>0</v>
      </c>
      <c r="AU31" s="119">
        <f t="shared" si="5"/>
        <v>0</v>
      </c>
      <c r="AV31" s="120">
        <f t="shared" si="6"/>
        <v>0</v>
      </c>
    </row>
    <row r="32" spans="1:48">
      <c r="A32" s="101">
        <v>25</v>
      </c>
      <c r="D32" s="136">
        <v>0</v>
      </c>
      <c r="E32" s="136">
        <f t="shared" si="15"/>
        <v>0</v>
      </c>
      <c r="F32" s="87">
        <v>0</v>
      </c>
      <c r="G32" s="15">
        <v>12</v>
      </c>
      <c r="H32" s="115">
        <f t="shared" si="16"/>
        <v>0</v>
      </c>
      <c r="I32" s="14">
        <v>0</v>
      </c>
      <c r="J32" s="115">
        <f t="shared" si="17"/>
        <v>0</v>
      </c>
      <c r="K32" s="33"/>
      <c r="L32" s="15">
        <v>0</v>
      </c>
      <c r="M32" s="15">
        <v>12</v>
      </c>
      <c r="N32" s="115">
        <f t="shared" si="0"/>
        <v>0</v>
      </c>
      <c r="O32" s="14">
        <v>0</v>
      </c>
      <c r="P32" s="116">
        <f t="shared" si="18"/>
        <v>0</v>
      </c>
      <c r="Q32" s="30"/>
      <c r="R32" s="15">
        <v>0</v>
      </c>
      <c r="S32" s="15">
        <v>12</v>
      </c>
      <c r="T32" s="115">
        <f t="shared" si="1"/>
        <v>0</v>
      </c>
      <c r="U32" s="14">
        <v>0</v>
      </c>
      <c r="V32" s="115">
        <f t="shared" si="19"/>
        <v>0</v>
      </c>
      <c r="W32" s="30"/>
      <c r="X32" s="15">
        <v>0</v>
      </c>
      <c r="Y32" s="15">
        <v>12</v>
      </c>
      <c r="Z32" s="115">
        <f t="shared" si="2"/>
        <v>0</v>
      </c>
      <c r="AA32" s="14">
        <v>0</v>
      </c>
      <c r="AB32" s="116">
        <f t="shared" si="20"/>
        <v>0</v>
      </c>
      <c r="AC32" s="30"/>
      <c r="AD32" s="15">
        <v>0</v>
      </c>
      <c r="AE32" s="15">
        <v>12</v>
      </c>
      <c r="AF32" s="115">
        <f t="shared" si="3"/>
        <v>0</v>
      </c>
      <c r="AG32" s="14">
        <v>0</v>
      </c>
      <c r="AH32" s="115">
        <f t="shared" si="21"/>
        <v>0</v>
      </c>
      <c r="AI32" s="30"/>
      <c r="AJ32" s="15">
        <v>0</v>
      </c>
      <c r="AK32" s="15">
        <v>12</v>
      </c>
      <c r="AL32" s="115">
        <f t="shared" si="4"/>
        <v>0</v>
      </c>
      <c r="AM32" s="14">
        <v>0</v>
      </c>
      <c r="AN32" s="116">
        <f t="shared" si="22"/>
        <v>0</v>
      </c>
      <c r="AO32" s="30"/>
      <c r="AP32" s="15">
        <v>0</v>
      </c>
      <c r="AQ32" s="15">
        <v>12</v>
      </c>
      <c r="AR32" s="115">
        <f t="shared" si="13"/>
        <v>0</v>
      </c>
      <c r="AS32" s="14">
        <v>0</v>
      </c>
      <c r="AT32" s="115">
        <f t="shared" si="23"/>
        <v>0</v>
      </c>
      <c r="AU32" s="119">
        <f t="shared" si="5"/>
        <v>0</v>
      </c>
      <c r="AV32" s="120">
        <f t="shared" si="6"/>
        <v>0</v>
      </c>
    </row>
    <row r="33" spans="1:48">
      <c r="A33" s="101">
        <v>26</v>
      </c>
      <c r="D33" s="136">
        <v>0</v>
      </c>
      <c r="E33" s="136">
        <f t="shared" si="15"/>
        <v>0</v>
      </c>
      <c r="F33" s="87">
        <v>0</v>
      </c>
      <c r="G33" s="15">
        <v>12</v>
      </c>
      <c r="H33" s="115">
        <f t="shared" si="16"/>
        <v>0</v>
      </c>
      <c r="I33" s="14">
        <v>0</v>
      </c>
      <c r="J33" s="115">
        <f t="shared" si="17"/>
        <v>0</v>
      </c>
      <c r="K33" s="33"/>
      <c r="L33" s="15">
        <v>0</v>
      </c>
      <c r="M33" s="15">
        <v>12</v>
      </c>
      <c r="N33" s="115">
        <f t="shared" si="0"/>
        <v>0</v>
      </c>
      <c r="O33" s="14">
        <v>0</v>
      </c>
      <c r="P33" s="116">
        <f t="shared" si="18"/>
        <v>0</v>
      </c>
      <c r="Q33" s="30"/>
      <c r="R33" s="15">
        <v>0</v>
      </c>
      <c r="S33" s="15">
        <v>12</v>
      </c>
      <c r="T33" s="115">
        <f t="shared" si="1"/>
        <v>0</v>
      </c>
      <c r="U33" s="14">
        <v>0</v>
      </c>
      <c r="V33" s="115">
        <f t="shared" si="19"/>
        <v>0</v>
      </c>
      <c r="W33" s="30"/>
      <c r="X33" s="15">
        <v>0</v>
      </c>
      <c r="Y33" s="15">
        <v>12</v>
      </c>
      <c r="Z33" s="115">
        <f t="shared" si="2"/>
        <v>0</v>
      </c>
      <c r="AA33" s="14">
        <v>0</v>
      </c>
      <c r="AB33" s="116">
        <f t="shared" si="20"/>
        <v>0</v>
      </c>
      <c r="AC33" s="30"/>
      <c r="AD33" s="15">
        <v>0</v>
      </c>
      <c r="AE33" s="15">
        <v>12</v>
      </c>
      <c r="AF33" s="115">
        <f t="shared" si="3"/>
        <v>0</v>
      </c>
      <c r="AG33" s="14">
        <v>0</v>
      </c>
      <c r="AH33" s="115">
        <f t="shared" si="21"/>
        <v>0</v>
      </c>
      <c r="AI33" s="30"/>
      <c r="AJ33" s="15">
        <v>0</v>
      </c>
      <c r="AK33" s="15">
        <v>12</v>
      </c>
      <c r="AL33" s="115">
        <f t="shared" si="4"/>
        <v>0</v>
      </c>
      <c r="AM33" s="14">
        <v>0</v>
      </c>
      <c r="AN33" s="116">
        <f t="shared" si="22"/>
        <v>0</v>
      </c>
      <c r="AO33" s="30"/>
      <c r="AP33" s="15">
        <v>0</v>
      </c>
      <c r="AQ33" s="15">
        <v>12</v>
      </c>
      <c r="AR33" s="115">
        <f t="shared" si="13"/>
        <v>0</v>
      </c>
      <c r="AS33" s="14">
        <v>0</v>
      </c>
      <c r="AT33" s="115">
        <f t="shared" si="23"/>
        <v>0</v>
      </c>
      <c r="AU33" s="119">
        <f t="shared" si="5"/>
        <v>0</v>
      </c>
      <c r="AV33" s="120">
        <f t="shared" si="6"/>
        <v>0</v>
      </c>
    </row>
    <row r="34" spans="1:48">
      <c r="A34" s="101">
        <v>27</v>
      </c>
      <c r="D34" s="136">
        <v>0</v>
      </c>
      <c r="E34" s="136">
        <f t="shared" si="15"/>
        <v>0</v>
      </c>
      <c r="F34" s="87">
        <v>0</v>
      </c>
      <c r="G34" s="15">
        <v>12</v>
      </c>
      <c r="H34" s="115">
        <f t="shared" si="16"/>
        <v>0</v>
      </c>
      <c r="I34" s="14">
        <v>0</v>
      </c>
      <c r="J34" s="115">
        <f t="shared" si="17"/>
        <v>0</v>
      </c>
      <c r="K34" s="33"/>
      <c r="L34" s="15">
        <v>0</v>
      </c>
      <c r="M34" s="15">
        <v>12</v>
      </c>
      <c r="N34" s="115">
        <f t="shared" si="0"/>
        <v>0</v>
      </c>
      <c r="O34" s="14">
        <v>0</v>
      </c>
      <c r="P34" s="116">
        <f t="shared" si="18"/>
        <v>0</v>
      </c>
      <c r="Q34" s="30"/>
      <c r="R34" s="15">
        <v>0</v>
      </c>
      <c r="S34" s="15">
        <v>12</v>
      </c>
      <c r="T34" s="115">
        <f t="shared" si="1"/>
        <v>0</v>
      </c>
      <c r="U34" s="14">
        <v>0</v>
      </c>
      <c r="V34" s="115">
        <f t="shared" si="19"/>
        <v>0</v>
      </c>
      <c r="W34" s="30"/>
      <c r="X34" s="15">
        <v>0</v>
      </c>
      <c r="Y34" s="15">
        <v>12</v>
      </c>
      <c r="Z34" s="115">
        <f t="shared" si="2"/>
        <v>0</v>
      </c>
      <c r="AA34" s="14">
        <v>0</v>
      </c>
      <c r="AB34" s="116">
        <f t="shared" si="20"/>
        <v>0</v>
      </c>
      <c r="AC34" s="30"/>
      <c r="AD34" s="15">
        <v>0</v>
      </c>
      <c r="AE34" s="15">
        <v>12</v>
      </c>
      <c r="AF34" s="115">
        <f t="shared" si="3"/>
        <v>0</v>
      </c>
      <c r="AG34" s="14">
        <v>0</v>
      </c>
      <c r="AH34" s="115">
        <f t="shared" si="21"/>
        <v>0</v>
      </c>
      <c r="AI34" s="30"/>
      <c r="AJ34" s="15">
        <v>0</v>
      </c>
      <c r="AK34" s="15">
        <v>12</v>
      </c>
      <c r="AL34" s="115">
        <f t="shared" si="4"/>
        <v>0</v>
      </c>
      <c r="AM34" s="14">
        <v>0</v>
      </c>
      <c r="AN34" s="116">
        <f t="shared" si="22"/>
        <v>0</v>
      </c>
      <c r="AO34" s="30"/>
      <c r="AP34" s="15">
        <v>0</v>
      </c>
      <c r="AQ34" s="15">
        <v>12</v>
      </c>
      <c r="AR34" s="115">
        <f t="shared" si="13"/>
        <v>0</v>
      </c>
      <c r="AS34" s="14">
        <v>0</v>
      </c>
      <c r="AT34" s="115">
        <f t="shared" si="23"/>
        <v>0</v>
      </c>
      <c r="AU34" s="119">
        <f t="shared" si="5"/>
        <v>0</v>
      </c>
      <c r="AV34" s="120">
        <f t="shared" si="6"/>
        <v>0</v>
      </c>
    </row>
    <row r="35" spans="1:48">
      <c r="A35" s="101">
        <v>28</v>
      </c>
      <c r="D35" s="136">
        <v>0</v>
      </c>
      <c r="E35" s="136">
        <f t="shared" si="15"/>
        <v>0</v>
      </c>
      <c r="F35" s="87">
        <v>0</v>
      </c>
      <c r="G35" s="15">
        <v>12</v>
      </c>
      <c r="H35" s="115">
        <f t="shared" si="16"/>
        <v>0</v>
      </c>
      <c r="I35" s="14">
        <v>0</v>
      </c>
      <c r="J35" s="115">
        <f t="shared" si="17"/>
        <v>0</v>
      </c>
      <c r="K35" s="33"/>
      <c r="L35" s="15">
        <v>0</v>
      </c>
      <c r="M35" s="15">
        <v>12</v>
      </c>
      <c r="N35" s="115">
        <f t="shared" si="0"/>
        <v>0</v>
      </c>
      <c r="O35" s="14">
        <v>0</v>
      </c>
      <c r="P35" s="116">
        <f t="shared" si="18"/>
        <v>0</v>
      </c>
      <c r="Q35" s="30"/>
      <c r="R35" s="15">
        <v>0</v>
      </c>
      <c r="S35" s="15">
        <v>12</v>
      </c>
      <c r="T35" s="115">
        <f t="shared" si="1"/>
        <v>0</v>
      </c>
      <c r="U35" s="14">
        <v>0</v>
      </c>
      <c r="V35" s="115">
        <f t="shared" si="19"/>
        <v>0</v>
      </c>
      <c r="W35" s="30"/>
      <c r="X35" s="15">
        <v>0</v>
      </c>
      <c r="Y35" s="15">
        <v>12</v>
      </c>
      <c r="Z35" s="115">
        <f t="shared" si="2"/>
        <v>0</v>
      </c>
      <c r="AA35" s="14">
        <v>0</v>
      </c>
      <c r="AB35" s="116">
        <f t="shared" si="20"/>
        <v>0</v>
      </c>
      <c r="AC35" s="30"/>
      <c r="AD35" s="15">
        <v>0</v>
      </c>
      <c r="AE35" s="15">
        <v>12</v>
      </c>
      <c r="AF35" s="115">
        <f t="shared" si="3"/>
        <v>0</v>
      </c>
      <c r="AG35" s="14">
        <v>0</v>
      </c>
      <c r="AH35" s="115">
        <f t="shared" si="21"/>
        <v>0</v>
      </c>
      <c r="AI35" s="30"/>
      <c r="AJ35" s="15">
        <v>0</v>
      </c>
      <c r="AK35" s="15">
        <v>12</v>
      </c>
      <c r="AL35" s="115">
        <f t="shared" si="4"/>
        <v>0</v>
      </c>
      <c r="AM35" s="14">
        <v>0</v>
      </c>
      <c r="AN35" s="116">
        <f t="shared" si="22"/>
        <v>0</v>
      </c>
      <c r="AO35" s="30"/>
      <c r="AP35" s="15">
        <v>0</v>
      </c>
      <c r="AQ35" s="15">
        <v>12</v>
      </c>
      <c r="AR35" s="115">
        <f t="shared" si="13"/>
        <v>0</v>
      </c>
      <c r="AS35" s="14">
        <v>0</v>
      </c>
      <c r="AT35" s="115">
        <f t="shared" si="23"/>
        <v>0</v>
      </c>
      <c r="AU35" s="119">
        <f t="shared" si="5"/>
        <v>0</v>
      </c>
      <c r="AV35" s="120">
        <f t="shared" si="6"/>
        <v>0</v>
      </c>
    </row>
    <row r="36" spans="1:48">
      <c r="A36" s="101">
        <v>29</v>
      </c>
      <c r="D36" s="136">
        <v>0</v>
      </c>
      <c r="E36" s="136">
        <f t="shared" si="15"/>
        <v>0</v>
      </c>
      <c r="F36" s="87">
        <v>0</v>
      </c>
      <c r="G36" s="15">
        <v>12</v>
      </c>
      <c r="H36" s="115">
        <f t="shared" si="16"/>
        <v>0</v>
      </c>
      <c r="I36" s="14">
        <v>0</v>
      </c>
      <c r="J36" s="115">
        <f t="shared" si="17"/>
        <v>0</v>
      </c>
      <c r="K36" s="33"/>
      <c r="L36" s="15">
        <v>0</v>
      </c>
      <c r="M36" s="15">
        <v>12</v>
      </c>
      <c r="N36" s="115">
        <f t="shared" si="0"/>
        <v>0</v>
      </c>
      <c r="O36" s="14">
        <v>0</v>
      </c>
      <c r="P36" s="116">
        <f t="shared" si="18"/>
        <v>0</v>
      </c>
      <c r="Q36" s="30"/>
      <c r="R36" s="15">
        <v>0</v>
      </c>
      <c r="S36" s="15">
        <v>12</v>
      </c>
      <c r="T36" s="115">
        <f t="shared" si="1"/>
        <v>0</v>
      </c>
      <c r="U36" s="14">
        <v>0</v>
      </c>
      <c r="V36" s="115">
        <f t="shared" si="19"/>
        <v>0</v>
      </c>
      <c r="W36" s="30"/>
      <c r="X36" s="15">
        <v>0</v>
      </c>
      <c r="Y36" s="15">
        <v>12</v>
      </c>
      <c r="Z36" s="115">
        <f t="shared" si="2"/>
        <v>0</v>
      </c>
      <c r="AA36" s="14">
        <v>0</v>
      </c>
      <c r="AB36" s="116">
        <f t="shared" si="20"/>
        <v>0</v>
      </c>
      <c r="AC36" s="30"/>
      <c r="AD36" s="15">
        <v>0</v>
      </c>
      <c r="AE36" s="15">
        <v>12</v>
      </c>
      <c r="AF36" s="115">
        <f t="shared" si="3"/>
        <v>0</v>
      </c>
      <c r="AG36" s="14">
        <v>0</v>
      </c>
      <c r="AH36" s="115">
        <f t="shared" si="21"/>
        <v>0</v>
      </c>
      <c r="AI36" s="30"/>
      <c r="AJ36" s="15">
        <v>0</v>
      </c>
      <c r="AK36" s="15">
        <v>12</v>
      </c>
      <c r="AL36" s="115">
        <f t="shared" si="4"/>
        <v>0</v>
      </c>
      <c r="AM36" s="14">
        <v>0</v>
      </c>
      <c r="AN36" s="116">
        <f t="shared" si="22"/>
        <v>0</v>
      </c>
      <c r="AO36" s="30"/>
      <c r="AP36" s="15">
        <v>0</v>
      </c>
      <c r="AQ36" s="15">
        <v>12</v>
      </c>
      <c r="AR36" s="115">
        <f t="shared" si="13"/>
        <v>0</v>
      </c>
      <c r="AS36" s="14">
        <v>0</v>
      </c>
      <c r="AT36" s="115">
        <f t="shared" si="23"/>
        <v>0</v>
      </c>
      <c r="AU36" s="119">
        <f t="shared" si="5"/>
        <v>0</v>
      </c>
      <c r="AV36" s="120">
        <f t="shared" si="6"/>
        <v>0</v>
      </c>
    </row>
    <row r="37" spans="1:48">
      <c r="A37" s="101">
        <v>30</v>
      </c>
      <c r="D37" s="136">
        <v>0</v>
      </c>
      <c r="E37" s="136">
        <f t="shared" si="15"/>
        <v>0</v>
      </c>
      <c r="F37" s="87">
        <v>0</v>
      </c>
      <c r="G37" s="15">
        <v>12</v>
      </c>
      <c r="H37" s="115">
        <f t="shared" si="16"/>
        <v>0</v>
      </c>
      <c r="I37" s="14">
        <v>0</v>
      </c>
      <c r="J37" s="115">
        <f t="shared" si="17"/>
        <v>0</v>
      </c>
      <c r="K37" s="33"/>
      <c r="L37" s="15">
        <v>0</v>
      </c>
      <c r="M37" s="15">
        <v>12</v>
      </c>
      <c r="N37" s="115">
        <f t="shared" si="0"/>
        <v>0</v>
      </c>
      <c r="O37" s="14">
        <v>0</v>
      </c>
      <c r="P37" s="116">
        <f t="shared" si="18"/>
        <v>0</v>
      </c>
      <c r="Q37" s="30"/>
      <c r="R37" s="15">
        <v>0</v>
      </c>
      <c r="S37" s="15">
        <v>12</v>
      </c>
      <c r="T37" s="115">
        <f t="shared" si="1"/>
        <v>0</v>
      </c>
      <c r="U37" s="14">
        <v>0</v>
      </c>
      <c r="V37" s="115">
        <f t="shared" si="19"/>
        <v>0</v>
      </c>
      <c r="W37" s="30"/>
      <c r="X37" s="15">
        <v>0</v>
      </c>
      <c r="Y37" s="15">
        <v>12</v>
      </c>
      <c r="Z37" s="115">
        <f t="shared" si="2"/>
        <v>0</v>
      </c>
      <c r="AA37" s="14">
        <v>0</v>
      </c>
      <c r="AB37" s="116">
        <f t="shared" si="20"/>
        <v>0</v>
      </c>
      <c r="AC37" s="30"/>
      <c r="AD37" s="15">
        <v>0</v>
      </c>
      <c r="AE37" s="15">
        <v>12</v>
      </c>
      <c r="AF37" s="115">
        <f t="shared" si="3"/>
        <v>0</v>
      </c>
      <c r="AG37" s="14">
        <v>0</v>
      </c>
      <c r="AH37" s="115">
        <f t="shared" si="21"/>
        <v>0</v>
      </c>
      <c r="AI37" s="30"/>
      <c r="AJ37" s="15">
        <v>0</v>
      </c>
      <c r="AK37" s="15">
        <v>12</v>
      </c>
      <c r="AL37" s="115">
        <f t="shared" si="4"/>
        <v>0</v>
      </c>
      <c r="AM37" s="14">
        <v>0</v>
      </c>
      <c r="AN37" s="116">
        <f t="shared" si="22"/>
        <v>0</v>
      </c>
      <c r="AO37" s="30"/>
      <c r="AP37" s="15">
        <v>0</v>
      </c>
      <c r="AQ37" s="15">
        <v>12</v>
      </c>
      <c r="AR37" s="115">
        <f t="shared" si="13"/>
        <v>0</v>
      </c>
      <c r="AS37" s="14">
        <v>0</v>
      </c>
      <c r="AT37" s="115">
        <f t="shared" si="23"/>
        <v>0</v>
      </c>
      <c r="AU37" s="119">
        <f t="shared" si="5"/>
        <v>0</v>
      </c>
      <c r="AV37" s="120">
        <f t="shared" si="6"/>
        <v>0</v>
      </c>
    </row>
    <row r="38" spans="1:48">
      <c r="A38" s="53">
        <v>31</v>
      </c>
      <c r="B38" s="74"/>
      <c r="C38" s="53"/>
      <c r="D38" s="137">
        <v>0</v>
      </c>
      <c r="E38" s="138">
        <f t="shared" si="15"/>
        <v>0</v>
      </c>
      <c r="F38" s="87">
        <v>0</v>
      </c>
      <c r="G38" s="67">
        <v>12</v>
      </c>
      <c r="H38" s="115">
        <f t="shared" si="16"/>
        <v>0</v>
      </c>
      <c r="I38" s="68">
        <v>0</v>
      </c>
      <c r="J38" s="115">
        <f t="shared" si="17"/>
        <v>0</v>
      </c>
      <c r="K38" s="72"/>
      <c r="L38" s="67">
        <v>0</v>
      </c>
      <c r="M38" s="67">
        <v>12</v>
      </c>
      <c r="N38" s="115">
        <f t="shared" si="0"/>
        <v>0</v>
      </c>
      <c r="O38" s="68">
        <v>0</v>
      </c>
      <c r="P38" s="118">
        <f t="shared" si="18"/>
        <v>0</v>
      </c>
      <c r="Q38" s="73"/>
      <c r="R38" s="15">
        <v>0</v>
      </c>
      <c r="S38" s="67">
        <v>12</v>
      </c>
      <c r="T38" s="115">
        <f t="shared" si="1"/>
        <v>0</v>
      </c>
      <c r="U38" s="68">
        <v>0</v>
      </c>
      <c r="V38" s="115">
        <f t="shared" si="19"/>
        <v>0</v>
      </c>
      <c r="W38" s="73"/>
      <c r="X38" s="67">
        <v>0</v>
      </c>
      <c r="Y38" s="67">
        <v>12</v>
      </c>
      <c r="Z38" s="115">
        <f t="shared" si="2"/>
        <v>0</v>
      </c>
      <c r="AA38" s="68">
        <v>0</v>
      </c>
      <c r="AB38" s="118">
        <f t="shared" si="20"/>
        <v>0</v>
      </c>
      <c r="AC38" s="73"/>
      <c r="AD38" s="15">
        <v>0</v>
      </c>
      <c r="AE38" s="67">
        <v>12</v>
      </c>
      <c r="AF38" s="115">
        <f t="shared" si="3"/>
        <v>0</v>
      </c>
      <c r="AG38" s="68">
        <v>0</v>
      </c>
      <c r="AH38" s="115">
        <f t="shared" si="21"/>
        <v>0</v>
      </c>
      <c r="AI38" s="73"/>
      <c r="AJ38" s="67">
        <v>0</v>
      </c>
      <c r="AK38" s="67">
        <v>12</v>
      </c>
      <c r="AL38" s="115">
        <f t="shared" si="4"/>
        <v>0</v>
      </c>
      <c r="AM38" s="68">
        <v>0</v>
      </c>
      <c r="AN38" s="118">
        <f t="shared" si="22"/>
        <v>0</v>
      </c>
      <c r="AO38" s="73"/>
      <c r="AP38" s="15">
        <v>0</v>
      </c>
      <c r="AQ38" s="67">
        <v>12</v>
      </c>
      <c r="AR38" s="115">
        <f t="shared" si="13"/>
        <v>0</v>
      </c>
      <c r="AS38" s="68">
        <v>0</v>
      </c>
      <c r="AT38" s="115">
        <f t="shared" si="23"/>
        <v>0</v>
      </c>
      <c r="AU38" s="119">
        <f t="shared" si="5"/>
        <v>0</v>
      </c>
      <c r="AV38" s="120">
        <f t="shared" si="6"/>
        <v>0</v>
      </c>
    </row>
    <row r="39" spans="1:48">
      <c r="B39" s="12"/>
      <c r="E39" t="s">
        <v>34</v>
      </c>
      <c r="F39" s="110">
        <f>SUM(F8:F38)</f>
        <v>0</v>
      </c>
      <c r="G39" s="6"/>
      <c r="H39" s="24">
        <f>SUM(H8:H38)</f>
        <v>0</v>
      </c>
      <c r="I39" s="6"/>
      <c r="J39" s="24">
        <f>SUM(J8:J38)</f>
        <v>0</v>
      </c>
      <c r="K39" s="78"/>
      <c r="L39" s="109">
        <f>SUM(L8:L38)</f>
        <v>0</v>
      </c>
      <c r="M39" s="6"/>
      <c r="N39" s="24">
        <f>SUM(N8:N38)</f>
        <v>0</v>
      </c>
      <c r="O39" s="6"/>
      <c r="P39" s="24">
        <f>SUM(P8:P38)</f>
        <v>0</v>
      </c>
      <c r="Q39" s="42"/>
      <c r="R39" s="109">
        <f>SUM(R8:R38)</f>
        <v>0</v>
      </c>
      <c r="S39" s="6"/>
      <c r="T39" s="24">
        <f>SUM(T8:T38)</f>
        <v>0</v>
      </c>
      <c r="U39" s="6"/>
      <c r="V39" s="24">
        <f>SUM(V8:V38)</f>
        <v>0</v>
      </c>
      <c r="W39" s="42"/>
      <c r="X39" s="109">
        <f>SUM(X8:X38)</f>
        <v>0</v>
      </c>
      <c r="Y39" s="6"/>
      <c r="Z39" s="24">
        <f>SUM(Z8:Z38)</f>
        <v>0</v>
      </c>
      <c r="AA39" s="6"/>
      <c r="AB39" s="24">
        <f>SUM(AB8:AB38)</f>
        <v>0</v>
      </c>
      <c r="AC39" s="42"/>
      <c r="AD39" s="109">
        <f>SUM(AD8:AD38)</f>
        <v>0</v>
      </c>
      <c r="AE39" s="6"/>
      <c r="AF39" s="24">
        <f>SUM(AF8:AF38)</f>
        <v>0</v>
      </c>
      <c r="AG39" s="6"/>
      <c r="AH39" s="24">
        <f>SUM(AH8:AH38)</f>
        <v>0</v>
      </c>
      <c r="AI39" s="42"/>
      <c r="AJ39" s="109">
        <f>SUM(AJ8:AJ38)</f>
        <v>0</v>
      </c>
      <c r="AK39" s="6"/>
      <c r="AL39" s="24">
        <f>SUM(AL8:AL38)</f>
        <v>0</v>
      </c>
      <c r="AM39" s="6"/>
      <c r="AN39" s="24">
        <f>SUM(AN8:AN38)</f>
        <v>0</v>
      </c>
      <c r="AO39" s="42"/>
      <c r="AP39" s="109">
        <f>SUM(AP8:AP38)</f>
        <v>0</v>
      </c>
      <c r="AQ39" s="6"/>
      <c r="AR39" s="24">
        <f>SUM(AR8:AR38)</f>
        <v>0</v>
      </c>
      <c r="AS39" s="6"/>
      <c r="AT39" s="79">
        <f>SUM(AT8:AT38)</f>
        <v>0</v>
      </c>
      <c r="AU39" s="24">
        <f t="shared" si="5"/>
        <v>0</v>
      </c>
      <c r="AV39" s="24">
        <f t="shared" si="6"/>
        <v>0</v>
      </c>
    </row>
    <row r="40" spans="1:48">
      <c r="B40" s="12"/>
      <c r="K40" s="8"/>
      <c r="M40" s="8"/>
      <c r="N40" s="3"/>
      <c r="P40" s="3"/>
      <c r="Q40" s="8"/>
      <c r="S40" s="8"/>
      <c r="T40" s="3"/>
      <c r="V40" s="3"/>
      <c r="W40" s="8"/>
      <c r="Y40" s="8"/>
      <c r="Z40" s="3"/>
      <c r="AB40" s="3"/>
      <c r="AE40" s="8"/>
      <c r="AF40" s="3"/>
      <c r="AH40" s="3"/>
      <c r="AK40" s="8"/>
      <c r="AL40" s="3"/>
      <c r="AQ40" s="8"/>
      <c r="AT40" s="3"/>
      <c r="AU40" s="3"/>
      <c r="AV40" s="3"/>
    </row>
    <row r="41" spans="1:48">
      <c r="B41" s="12"/>
      <c r="K41" s="8"/>
      <c r="M41" s="8"/>
      <c r="P41" s="3"/>
      <c r="Q41" s="8"/>
      <c r="T41" s="3"/>
      <c r="V41" s="3"/>
      <c r="W41" s="8"/>
      <c r="Z41" s="3"/>
      <c r="AF41" s="3"/>
      <c r="AH41" s="3"/>
      <c r="AT41" s="3"/>
      <c r="AU41" s="3"/>
      <c r="AV41" s="3"/>
    </row>
    <row r="42" spans="1:48">
      <c r="B42" s="12"/>
      <c r="K42" s="8"/>
      <c r="M42" s="8"/>
      <c r="P42" s="3"/>
      <c r="Q42" s="8"/>
      <c r="T42" s="3"/>
      <c r="V42" s="3"/>
      <c r="Z42" s="3"/>
      <c r="AF42" s="3"/>
      <c r="AH42" s="3"/>
      <c r="AV42" s="3"/>
    </row>
    <row r="43" spans="1:48">
      <c r="B43" s="12"/>
      <c r="K43" s="8"/>
      <c r="M43" s="8"/>
      <c r="P43" s="3"/>
      <c r="Q43" s="8"/>
      <c r="T43" s="3"/>
      <c r="AH43" s="3"/>
      <c r="AV43" s="3"/>
    </row>
    <row r="44" spans="1:48">
      <c r="B44" s="12"/>
      <c r="K44" s="8"/>
      <c r="M44" s="8"/>
      <c r="P44" s="3"/>
      <c r="Q44" s="8"/>
      <c r="T44" s="3"/>
    </row>
    <row r="45" spans="1:48">
      <c r="B45" s="12"/>
      <c r="K45" s="8"/>
      <c r="M45" s="8"/>
      <c r="T45" s="3"/>
    </row>
    <row r="46" spans="1:48">
      <c r="B46" s="12"/>
      <c r="F46" s="6"/>
      <c r="G46" s="6"/>
      <c r="K46" s="8"/>
      <c r="M46" s="8"/>
    </row>
    <row r="47" spans="1:48">
      <c r="B47" s="12"/>
      <c r="D47" s="11" t="s">
        <v>45</v>
      </c>
      <c r="E47" s="16">
        <v>0</v>
      </c>
      <c r="F47" s="6"/>
      <c r="G47" s="6"/>
      <c r="K47" s="8"/>
      <c r="M47" s="8"/>
    </row>
    <row r="48" spans="1:48">
      <c r="B48" s="12"/>
      <c r="D48" s="11" t="s">
        <v>35</v>
      </c>
      <c r="E48" s="17">
        <v>0</v>
      </c>
      <c r="F48" s="6"/>
      <c r="G48" s="6"/>
      <c r="K48" s="8"/>
      <c r="M48" s="8"/>
    </row>
    <row r="49" spans="2:13">
      <c r="B49" s="12"/>
      <c r="C49" s="27"/>
      <c r="D49" s="11"/>
      <c r="E49" s="82"/>
      <c r="F49" s="8"/>
      <c r="G49" s="3"/>
      <c r="K49" s="8"/>
      <c r="M49" s="8"/>
    </row>
    <row r="50" spans="2:13">
      <c r="C50" s="27"/>
      <c r="E50" s="8"/>
      <c r="K50" s="8"/>
      <c r="M50" s="8"/>
    </row>
    <row r="51" spans="2:13">
      <c r="B51" s="13"/>
      <c r="D51" s="11" t="s">
        <v>36</v>
      </c>
      <c r="E51" s="18" t="s">
        <v>37</v>
      </c>
      <c r="K51" s="8"/>
      <c r="M51" s="8"/>
    </row>
    <row r="52" spans="2:13">
      <c r="B52" s="12" t="s">
        <v>38</v>
      </c>
      <c r="C52" s="27"/>
      <c r="K52" s="8"/>
      <c r="M52" s="8"/>
    </row>
    <row r="53" spans="2:13">
      <c r="D53" s="11" t="s">
        <v>39</v>
      </c>
      <c r="E53" s="16">
        <v>0</v>
      </c>
      <c r="K53" s="8"/>
      <c r="M53" s="8"/>
    </row>
    <row r="54" spans="2:13">
      <c r="C54" s="27"/>
      <c r="D54" s="11"/>
      <c r="E54" s="9"/>
      <c r="K54" s="8"/>
      <c r="M54" s="8"/>
    </row>
    <row r="55" spans="2:13">
      <c r="B55" t="s">
        <v>40</v>
      </c>
      <c r="K55" s="8"/>
      <c r="M55" s="8"/>
    </row>
    <row r="56" spans="2:13">
      <c r="K56" s="8"/>
      <c r="M56" s="8"/>
    </row>
    <row r="57" spans="2:13">
      <c r="K57" s="8"/>
      <c r="M57" s="8"/>
    </row>
    <row r="58" spans="2:13">
      <c r="K58" s="8"/>
      <c r="M58" s="8"/>
    </row>
    <row r="59" spans="2:13">
      <c r="K59" s="8"/>
      <c r="M59" s="8"/>
    </row>
    <row r="60" spans="2:13">
      <c r="K60" s="8"/>
      <c r="M60" s="8"/>
    </row>
    <row r="61" spans="2:13">
      <c r="K61" s="8"/>
      <c r="M61" s="8"/>
    </row>
    <row r="62" spans="2:13">
      <c r="K62" s="8"/>
      <c r="M62" s="8"/>
    </row>
    <row r="63" spans="2:13">
      <c r="K63" s="8"/>
      <c r="M63" s="8"/>
    </row>
    <row r="64" spans="2:13">
      <c r="K64" s="8"/>
      <c r="M64" s="8"/>
    </row>
    <row r="65" spans="11:13">
      <c r="K65" s="8"/>
      <c r="M65" s="8"/>
    </row>
    <row r="66" spans="11:13">
      <c r="K66" s="8"/>
      <c r="M66" s="8"/>
    </row>
    <row r="67" spans="11:13">
      <c r="K67" s="8"/>
      <c r="M67" s="8"/>
    </row>
    <row r="68" spans="11:13">
      <c r="K68" s="8"/>
      <c r="M68" s="8"/>
    </row>
    <row r="69" spans="11:13">
      <c r="K69" s="8"/>
      <c r="M69" s="8"/>
    </row>
    <row r="70" spans="11:13">
      <c r="K70" s="8"/>
      <c r="M70" s="8"/>
    </row>
    <row r="71" spans="11:13">
      <c r="K71" s="8"/>
      <c r="M71" s="8"/>
    </row>
    <row r="72" spans="11:13">
      <c r="K72" s="8"/>
      <c r="M72" s="8"/>
    </row>
    <row r="73" spans="11:13">
      <c r="K73" s="8"/>
      <c r="M73" s="8"/>
    </row>
    <row r="74" spans="11:13">
      <c r="K74" s="8"/>
      <c r="M74" s="8"/>
    </row>
    <row r="75" spans="11:13">
      <c r="K75" s="8"/>
      <c r="M75" s="8"/>
    </row>
    <row r="76" spans="11:13">
      <c r="K76" s="8"/>
      <c r="M76" s="8"/>
    </row>
    <row r="77" spans="11:13">
      <c r="K77" s="8"/>
      <c r="M77" s="8"/>
    </row>
    <row r="78" spans="11:13">
      <c r="K78" s="8"/>
      <c r="M78" s="8"/>
    </row>
    <row r="79" spans="11:13">
      <c r="K79" s="8"/>
      <c r="M79" s="8"/>
    </row>
    <row r="80" spans="11:13">
      <c r="K80" s="8"/>
      <c r="M80" s="8"/>
    </row>
    <row r="81" spans="11:13">
      <c r="K81" s="8"/>
      <c r="M81" s="8"/>
    </row>
    <row r="82" spans="11:13">
      <c r="K82" s="8"/>
      <c r="M82" s="8"/>
    </row>
    <row r="83" spans="11:13">
      <c r="K83" s="8"/>
      <c r="M83" s="8"/>
    </row>
    <row r="84" spans="11:13">
      <c r="K84" s="8"/>
      <c r="M84" s="8"/>
    </row>
    <row r="85" spans="11:13">
      <c r="K85" s="8"/>
      <c r="M85" s="8"/>
    </row>
    <row r="86" spans="11:13">
      <c r="K86" s="8"/>
      <c r="M86" s="8"/>
    </row>
    <row r="87" spans="11:13">
      <c r="K87" s="8"/>
      <c r="M87" s="8"/>
    </row>
    <row r="88" spans="11:13">
      <c r="K88" s="8"/>
      <c r="M88" s="8"/>
    </row>
    <row r="89" spans="11:13">
      <c r="K89" s="8"/>
      <c r="M89" s="8"/>
    </row>
    <row r="90" spans="11:13">
      <c r="K90" s="8"/>
      <c r="M90" s="8"/>
    </row>
    <row r="91" spans="11:13">
      <c r="K91" s="8"/>
      <c r="M91" s="8"/>
    </row>
    <row r="92" spans="11:13">
      <c r="K92" s="8"/>
      <c r="M92" s="8"/>
    </row>
    <row r="93" spans="11:13">
      <c r="K93" s="8"/>
      <c r="M93" s="8"/>
    </row>
    <row r="94" spans="11:13">
      <c r="K94" s="8"/>
      <c r="M94" s="8"/>
    </row>
    <row r="95" spans="11:13">
      <c r="K95" s="8"/>
      <c r="M95" s="8"/>
    </row>
    <row r="96" spans="11:13">
      <c r="K96" s="8"/>
      <c r="M96" s="8"/>
    </row>
    <row r="97" spans="11:13">
      <c r="K97" s="8"/>
      <c r="M97" s="8"/>
    </row>
    <row r="98" spans="11:13">
      <c r="K98" s="8"/>
      <c r="M98" s="8"/>
    </row>
    <row r="99" spans="11:13">
      <c r="K99" s="8"/>
      <c r="M99" s="8"/>
    </row>
    <row r="100" spans="11:13">
      <c r="K100" s="8"/>
      <c r="M100" s="8"/>
    </row>
    <row r="101" spans="11:13">
      <c r="K101" s="8"/>
      <c r="M101" s="8"/>
    </row>
    <row r="102" spans="11:13">
      <c r="K102" s="8"/>
      <c r="M102" s="8"/>
    </row>
    <row r="103" spans="11:13">
      <c r="K103" s="8"/>
      <c r="M103" s="8"/>
    </row>
    <row r="104" spans="11:13">
      <c r="K104" s="8"/>
      <c r="M104" s="8"/>
    </row>
    <row r="105" spans="11:13">
      <c r="K105" s="8"/>
      <c r="M105" s="8"/>
    </row>
    <row r="106" spans="11:13">
      <c r="K106" s="8"/>
      <c r="M106" s="8"/>
    </row>
    <row r="107" spans="11:13">
      <c r="K107" s="8"/>
      <c r="M107" s="8"/>
    </row>
    <row r="108" spans="11:13">
      <c r="K108" s="8"/>
      <c r="M108" s="8"/>
    </row>
    <row r="109" spans="11:13">
      <c r="K109" s="8"/>
      <c r="M109" s="8"/>
    </row>
    <row r="110" spans="11:13">
      <c r="K110" s="8"/>
      <c r="M110" s="8"/>
    </row>
    <row r="111" spans="11:13">
      <c r="K111" s="8"/>
      <c r="M111" s="8"/>
    </row>
    <row r="112" spans="11:13">
      <c r="K112" s="8"/>
      <c r="M112" s="8"/>
    </row>
    <row r="113" spans="11:13">
      <c r="K113" s="8"/>
      <c r="M113" s="8"/>
    </row>
    <row r="114" spans="11:13">
      <c r="K114" s="8"/>
      <c r="M114" s="8"/>
    </row>
    <row r="115" spans="11:13">
      <c r="K115" s="8"/>
      <c r="M115" s="8"/>
    </row>
    <row r="116" spans="11:13">
      <c r="K116" s="8"/>
      <c r="M116" s="8"/>
    </row>
    <row r="117" spans="11:13">
      <c r="K117" s="8"/>
      <c r="M117" s="8"/>
    </row>
    <row r="118" spans="11:13">
      <c r="K118" s="8"/>
      <c r="M118" s="8"/>
    </row>
    <row r="119" spans="11:13">
      <c r="K119" s="8"/>
      <c r="M119" s="8"/>
    </row>
    <row r="120" spans="11:13">
      <c r="K120" s="8"/>
      <c r="M120" s="8"/>
    </row>
    <row r="121" spans="11:13">
      <c r="K121" s="8"/>
      <c r="M121" s="8"/>
    </row>
    <row r="122" spans="11:13">
      <c r="K122" s="8"/>
      <c r="M122" s="8"/>
    </row>
    <row r="123" spans="11:13">
      <c r="K123" s="8"/>
      <c r="M123" s="8"/>
    </row>
    <row r="124" spans="11:13">
      <c r="K124" s="8"/>
      <c r="M124" s="8"/>
    </row>
    <row r="125" spans="11:13">
      <c r="K125" s="8"/>
      <c r="M125" s="8"/>
    </row>
    <row r="126" spans="11:13">
      <c r="K126" s="8"/>
      <c r="M126" s="8"/>
    </row>
    <row r="127" spans="11:13">
      <c r="K127" s="8"/>
      <c r="M127" s="8"/>
    </row>
    <row r="128" spans="11:13">
      <c r="K128" s="8"/>
      <c r="M128" s="8"/>
    </row>
    <row r="129" spans="11:13">
      <c r="K129" s="8"/>
      <c r="M129" s="8"/>
    </row>
    <row r="130" spans="11:13">
      <c r="K130" s="8"/>
      <c r="M130" s="8"/>
    </row>
    <row r="131" spans="11:13">
      <c r="K131" s="8"/>
      <c r="M131" s="8"/>
    </row>
    <row r="132" spans="11:13">
      <c r="K132" s="8"/>
      <c r="M132" s="8"/>
    </row>
    <row r="133" spans="11:13">
      <c r="K133" s="8"/>
      <c r="M133" s="8"/>
    </row>
    <row r="134" spans="11:13">
      <c r="K134" s="8"/>
      <c r="M134" s="8"/>
    </row>
    <row r="135" spans="11:13">
      <c r="K135" s="8"/>
      <c r="M135" s="8"/>
    </row>
    <row r="136" spans="11:13">
      <c r="K136" s="8"/>
      <c r="M136" s="8"/>
    </row>
    <row r="137" spans="11:13">
      <c r="K137" s="8"/>
      <c r="M137" s="8"/>
    </row>
    <row r="138" spans="11:13">
      <c r="K138" s="8"/>
      <c r="M138" s="8"/>
    </row>
    <row r="139" spans="11:13">
      <c r="K139" s="8"/>
      <c r="M139" s="8"/>
    </row>
    <row r="140" spans="11:13">
      <c r="K140" s="8"/>
      <c r="M140" s="8"/>
    </row>
    <row r="141" spans="11:13">
      <c r="K141" s="8"/>
      <c r="M141" s="8"/>
    </row>
    <row r="142" spans="11:13">
      <c r="K142" s="8"/>
      <c r="M142" s="8"/>
    </row>
    <row r="143" spans="11:13">
      <c r="K143" s="8"/>
      <c r="M143" s="8"/>
    </row>
    <row r="144" spans="11:13">
      <c r="K144" s="8"/>
      <c r="M144" s="8"/>
    </row>
    <row r="145" spans="11:13">
      <c r="K145" s="8"/>
      <c r="M145" s="8"/>
    </row>
    <row r="146" spans="11:13">
      <c r="K146" s="8"/>
      <c r="M146" s="8"/>
    </row>
    <row r="147" spans="11:13">
      <c r="K147" s="8"/>
      <c r="M147" s="8"/>
    </row>
    <row r="148" spans="11:13">
      <c r="K148" s="8"/>
      <c r="M148" s="8"/>
    </row>
    <row r="149" spans="11:13">
      <c r="K149" s="8"/>
      <c r="M149" s="8"/>
    </row>
    <row r="150" spans="11:13">
      <c r="K150" s="8"/>
      <c r="M150" s="8"/>
    </row>
    <row r="151" spans="11:13">
      <c r="K151" s="8"/>
      <c r="M151" s="8"/>
    </row>
    <row r="152" spans="11:13">
      <c r="K152" s="8"/>
      <c r="M152" s="8"/>
    </row>
    <row r="153" spans="11:13">
      <c r="K153" s="8"/>
      <c r="M153" s="8"/>
    </row>
    <row r="154" spans="11:13">
      <c r="K154" s="8"/>
      <c r="M154" s="8"/>
    </row>
    <row r="155" spans="11:13">
      <c r="K155" s="8"/>
      <c r="M155" s="8"/>
    </row>
    <row r="156" spans="11:13">
      <c r="K156" s="8"/>
      <c r="M156" s="8"/>
    </row>
    <row r="157" spans="11:13">
      <c r="M157" s="8"/>
    </row>
    <row r="158" spans="11:13">
      <c r="M158" s="8"/>
    </row>
    <row r="159" spans="11:13">
      <c r="M159" s="8"/>
    </row>
    <row r="160" spans="11:13">
      <c r="M160" s="8"/>
    </row>
    <row r="161" spans="13:13">
      <c r="M161" s="8"/>
    </row>
    <row r="162" spans="13:13">
      <c r="M162" s="8"/>
    </row>
    <row r="163" spans="13:13">
      <c r="M163" s="8"/>
    </row>
    <row r="164" spans="13:13">
      <c r="M164" s="8"/>
    </row>
    <row r="165" spans="13:13">
      <c r="M165" s="8"/>
    </row>
    <row r="166" spans="13:13">
      <c r="M166" s="8"/>
    </row>
  </sheetData>
  <phoneticPr fontId="0" type="noConversion"/>
  <pageMargins left="0" right="0" top="0.18" bottom="0.31" header="0.17" footer="0.17"/>
  <pageSetup scale="73" orientation="landscape" blackAndWhite="1" horizontalDpi="4294967292" r:id="rId1"/>
  <headerFooter alignWithMargins="0">
    <oddFooter>Page &amp;P</oddFooter>
  </headerFooter>
  <colBreaks count="3" manualBreakCount="3">
    <brk id="16" max="1048575" man="1"/>
    <brk id="28" max="1048575" man="1"/>
    <brk id="40"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indexed="50"/>
  </sheetPr>
  <dimension ref="A1:BS179"/>
  <sheetViews>
    <sheetView workbookViewId="0">
      <selection activeCell="C10" sqref="C10"/>
    </sheetView>
  </sheetViews>
  <sheetFormatPr defaultColWidth="9.08984375" defaultRowHeight="12.5"/>
  <cols>
    <col min="1" max="1" width="9.08984375" style="166"/>
    <col min="2" max="2" width="39.90625" style="166" customWidth="1"/>
    <col min="3" max="3" width="9.08984375" style="166"/>
    <col min="4" max="4" width="13" style="166" customWidth="1"/>
    <col min="5" max="5" width="16.453125" style="166" customWidth="1"/>
    <col min="6" max="6" width="15.08984375" style="166" customWidth="1"/>
    <col min="7" max="7" width="17" style="166" customWidth="1"/>
    <col min="8" max="8" width="9.08984375" style="166"/>
    <col min="9" max="9" width="16" style="166" customWidth="1"/>
    <col min="10" max="32" width="9.08984375" style="166"/>
    <col min="33" max="33" width="12.36328125" style="166" bestFit="1" customWidth="1"/>
    <col min="34" max="16384" width="9.08984375" style="166"/>
  </cols>
  <sheetData>
    <row r="1" spans="1:71" ht="15">
      <c r="A1" s="265" t="s">
        <v>46</v>
      </c>
      <c r="B1" s="266"/>
      <c r="C1" s="164"/>
      <c r="D1" s="164"/>
      <c r="E1" s="165"/>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c r="AV1" s="164"/>
      <c r="AW1" s="164"/>
      <c r="AX1" s="164"/>
      <c r="AY1" s="164"/>
      <c r="AZ1" s="164"/>
      <c r="BA1" s="164"/>
      <c r="BB1" s="164"/>
      <c r="BC1" s="164"/>
      <c r="BD1" s="164"/>
      <c r="BE1" s="164"/>
      <c r="BF1" s="164"/>
      <c r="BG1" s="164"/>
      <c r="BH1" s="164"/>
      <c r="BI1" s="164"/>
      <c r="BJ1" s="164"/>
      <c r="BK1" s="164"/>
      <c r="BL1" s="164"/>
      <c r="BM1" s="164"/>
      <c r="BN1" s="164"/>
      <c r="BO1" s="164"/>
      <c r="BP1" s="164"/>
      <c r="BQ1" s="164"/>
      <c r="BR1" s="164"/>
      <c r="BS1" s="164"/>
    </row>
    <row r="2" spans="1:71" ht="15">
      <c r="A2" s="265" t="s">
        <v>128</v>
      </c>
      <c r="B2" s="266"/>
      <c r="C2" s="164"/>
      <c r="D2" s="164"/>
      <c r="E2" s="167"/>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c r="AM2" s="164"/>
      <c r="AN2" s="164"/>
      <c r="AO2" s="164"/>
      <c r="AP2" s="164"/>
      <c r="AQ2" s="164"/>
      <c r="AR2" s="164"/>
      <c r="AS2" s="164"/>
      <c r="AT2" s="164"/>
      <c r="AU2" s="164"/>
      <c r="AV2" s="164"/>
      <c r="AW2" s="164"/>
      <c r="AX2" s="164"/>
      <c r="AY2" s="164"/>
      <c r="AZ2" s="164"/>
      <c r="BA2" s="164"/>
      <c r="BB2" s="164"/>
      <c r="BC2" s="164"/>
      <c r="BD2" s="164"/>
      <c r="BE2" s="164"/>
      <c r="BF2" s="164"/>
      <c r="BG2" s="164"/>
      <c r="BH2" s="164"/>
      <c r="BI2" s="164"/>
      <c r="BJ2" s="164"/>
      <c r="BK2" s="164"/>
      <c r="BL2" s="164"/>
      <c r="BM2" s="164"/>
      <c r="BN2" s="164"/>
      <c r="BO2" s="164"/>
      <c r="BP2" s="164"/>
      <c r="BQ2" s="164"/>
      <c r="BR2" s="164"/>
      <c r="BS2" s="164"/>
    </row>
    <row r="3" spans="1:71" ht="14">
      <c r="A3" s="168"/>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4"/>
      <c r="AU3" s="164"/>
      <c r="AV3" s="164"/>
      <c r="AW3" s="164"/>
      <c r="AX3" s="164"/>
      <c r="AY3" s="164"/>
      <c r="AZ3" s="164"/>
      <c r="BA3" s="164"/>
      <c r="BB3" s="164"/>
      <c r="BC3" s="164"/>
      <c r="BD3" s="164"/>
      <c r="BE3" s="164"/>
      <c r="BF3" s="164"/>
      <c r="BG3" s="164"/>
      <c r="BH3" s="164"/>
      <c r="BI3" s="164"/>
      <c r="BJ3" s="164"/>
      <c r="BK3" s="164"/>
      <c r="BL3" s="164"/>
      <c r="BM3" s="164"/>
      <c r="BN3" s="164"/>
      <c r="BO3" s="164"/>
      <c r="BP3" s="164"/>
      <c r="BQ3" s="164"/>
      <c r="BR3" s="164"/>
      <c r="BS3" s="164"/>
    </row>
    <row r="4" spans="1:71" ht="14.5">
      <c r="A4" s="267" t="s">
        <v>129</v>
      </c>
      <c r="B4" s="268"/>
    </row>
    <row r="6" spans="1:71" ht="13">
      <c r="A6" s="169" t="s">
        <v>130</v>
      </c>
      <c r="B6" s="169"/>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c r="AM6" s="164"/>
      <c r="AN6" s="164"/>
      <c r="AO6" s="164"/>
      <c r="AP6" s="164"/>
      <c r="AQ6" s="164"/>
      <c r="AR6" s="164"/>
      <c r="AS6" s="164"/>
      <c r="AT6" s="164"/>
      <c r="AU6" s="164"/>
      <c r="AV6" s="164"/>
      <c r="AW6" s="164"/>
      <c r="AX6" s="164"/>
      <c r="AY6" s="164"/>
      <c r="AZ6" s="164"/>
      <c r="BA6" s="164"/>
      <c r="BB6" s="164"/>
      <c r="BC6" s="164"/>
      <c r="BD6" s="164"/>
      <c r="BE6" s="164"/>
      <c r="BF6" s="164"/>
      <c r="BG6" s="164"/>
      <c r="BH6" s="164"/>
      <c r="BI6" s="164"/>
      <c r="BJ6" s="164"/>
      <c r="BK6" s="164"/>
      <c r="BL6" s="164"/>
      <c r="BM6" s="164"/>
      <c r="BN6" s="164"/>
      <c r="BO6" s="164"/>
      <c r="BP6" s="164"/>
      <c r="BQ6" s="164"/>
      <c r="BR6" s="164"/>
      <c r="BS6" s="164"/>
    </row>
    <row r="7" spans="1:71" ht="13">
      <c r="A7" s="164"/>
      <c r="B7" s="164"/>
      <c r="C7" s="164"/>
      <c r="D7" s="264" t="s">
        <v>47</v>
      </c>
      <c r="E7" s="264"/>
      <c r="F7" s="264"/>
      <c r="G7" s="264"/>
      <c r="H7" s="264"/>
      <c r="I7" s="264" t="s">
        <v>48</v>
      </c>
      <c r="J7" s="264"/>
      <c r="K7" s="264"/>
      <c r="L7" s="264"/>
      <c r="M7" s="264"/>
      <c r="N7" s="264" t="s">
        <v>49</v>
      </c>
      <c r="O7" s="264"/>
      <c r="P7" s="264"/>
      <c r="Q7" s="264"/>
      <c r="R7" s="264"/>
      <c r="S7" s="264" t="s">
        <v>50</v>
      </c>
      <c r="T7" s="264"/>
      <c r="U7" s="264"/>
      <c r="V7" s="264"/>
      <c r="W7" s="264"/>
      <c r="X7" s="164"/>
      <c r="Y7" s="165" t="s">
        <v>51</v>
      </c>
      <c r="Z7" s="165"/>
      <c r="AA7" s="164"/>
      <c r="AB7" s="165" t="s">
        <v>52</v>
      </c>
      <c r="AC7" s="165"/>
      <c r="AD7" s="164"/>
      <c r="AE7" s="165" t="s">
        <v>53</v>
      </c>
      <c r="AF7" s="165"/>
      <c r="AG7" s="164"/>
      <c r="AH7" s="164"/>
      <c r="AI7" s="164"/>
      <c r="AJ7" s="164"/>
      <c r="AK7" s="164"/>
      <c r="AL7" s="164"/>
      <c r="AM7" s="164"/>
      <c r="AN7" s="164"/>
      <c r="AO7" s="164"/>
      <c r="AP7" s="164"/>
      <c r="AQ7" s="164"/>
      <c r="AR7" s="164"/>
      <c r="AS7" s="164"/>
      <c r="AT7" s="164"/>
      <c r="AU7" s="164"/>
      <c r="AV7" s="164"/>
      <c r="AW7" s="164"/>
      <c r="AX7" s="164"/>
      <c r="AY7" s="164"/>
      <c r="AZ7" s="164"/>
      <c r="BA7" s="164"/>
      <c r="BB7" s="164"/>
      <c r="BC7" s="164"/>
      <c r="BD7" s="164"/>
      <c r="BE7" s="164"/>
      <c r="BF7" s="164"/>
      <c r="BG7" s="164"/>
      <c r="BH7" s="164"/>
      <c r="BI7" s="164"/>
      <c r="BJ7" s="164"/>
      <c r="BK7" s="164"/>
      <c r="BL7" s="164"/>
      <c r="BM7" s="164"/>
      <c r="BN7" s="164"/>
      <c r="BO7" s="164"/>
      <c r="BP7" s="164"/>
      <c r="BQ7" s="164"/>
      <c r="BR7" s="164"/>
      <c r="BS7" s="164"/>
    </row>
    <row r="8" spans="1:71" ht="13">
      <c r="A8" s="164"/>
      <c r="B8" s="164"/>
      <c r="C8" s="164"/>
      <c r="D8" s="164"/>
      <c r="E8" s="165" t="s">
        <v>131</v>
      </c>
      <c r="F8" s="170" t="s">
        <v>54</v>
      </c>
      <c r="G8" s="165" t="s">
        <v>54</v>
      </c>
      <c r="H8" s="171"/>
      <c r="I8" s="164"/>
      <c r="J8" s="165" t="s">
        <v>131</v>
      </c>
      <c r="K8" s="170" t="s">
        <v>54</v>
      </c>
      <c r="L8" s="165" t="s">
        <v>54</v>
      </c>
      <c r="M8" s="171"/>
      <c r="N8" s="164" t="s">
        <v>131</v>
      </c>
      <c r="O8" s="165" t="s">
        <v>54</v>
      </c>
      <c r="P8" s="172" t="s">
        <v>54</v>
      </c>
      <c r="Q8" s="165" t="s">
        <v>54</v>
      </c>
      <c r="R8" s="172"/>
      <c r="S8" s="164" t="s">
        <v>131</v>
      </c>
      <c r="T8" s="165" t="s">
        <v>54</v>
      </c>
      <c r="U8" s="172" t="s">
        <v>54</v>
      </c>
      <c r="V8" s="165" t="s">
        <v>54</v>
      </c>
      <c r="W8" s="172"/>
      <c r="X8" s="165" t="s">
        <v>54</v>
      </c>
      <c r="Y8" s="165" t="s">
        <v>54</v>
      </c>
      <c r="Z8" s="165"/>
      <c r="AA8" s="165" t="s">
        <v>54</v>
      </c>
      <c r="AB8" s="165" t="s">
        <v>54</v>
      </c>
      <c r="AC8" s="165"/>
      <c r="AD8" s="165" t="s">
        <v>54</v>
      </c>
      <c r="AE8" s="165" t="s">
        <v>54</v>
      </c>
      <c r="AF8" s="165"/>
      <c r="AG8" s="173"/>
      <c r="AH8" s="164"/>
      <c r="AI8" s="164"/>
      <c r="AJ8" s="164"/>
      <c r="AK8" s="164"/>
      <c r="AL8" s="164"/>
      <c r="AM8" s="164"/>
      <c r="AN8" s="164"/>
      <c r="AO8" s="164"/>
      <c r="AP8" s="164"/>
      <c r="AQ8" s="164"/>
      <c r="AR8" s="164"/>
      <c r="AS8" s="164"/>
      <c r="AT8" s="164"/>
      <c r="AU8" s="164"/>
      <c r="AV8" s="164"/>
      <c r="AW8" s="164"/>
      <c r="AX8" s="164"/>
      <c r="AY8" s="164"/>
      <c r="AZ8" s="164"/>
      <c r="BA8" s="164"/>
      <c r="BB8" s="164"/>
      <c r="BC8" s="164"/>
      <c r="BD8" s="164"/>
      <c r="BE8" s="164"/>
      <c r="BF8" s="164"/>
      <c r="BG8" s="164"/>
      <c r="BH8" s="164"/>
      <c r="BI8" s="164"/>
      <c r="BJ8" s="164"/>
      <c r="BK8" s="164"/>
      <c r="BL8" s="164"/>
      <c r="BM8" s="164"/>
      <c r="BN8" s="164"/>
      <c r="BO8" s="164"/>
      <c r="BP8" s="164"/>
      <c r="BQ8" s="164"/>
      <c r="BR8" s="164"/>
      <c r="BS8" s="164"/>
    </row>
    <row r="9" spans="1:71" ht="13">
      <c r="A9" s="174"/>
      <c r="B9" s="165" t="s">
        <v>55</v>
      </c>
      <c r="C9" s="165" t="s">
        <v>132</v>
      </c>
      <c r="D9" s="165" t="s">
        <v>133</v>
      </c>
      <c r="E9" s="165" t="s">
        <v>125</v>
      </c>
      <c r="F9" s="170" t="s">
        <v>56</v>
      </c>
      <c r="G9" s="165" t="s">
        <v>57</v>
      </c>
      <c r="H9" s="171" t="s">
        <v>58</v>
      </c>
      <c r="I9" s="165" t="s">
        <v>133</v>
      </c>
      <c r="J9" s="165" t="s">
        <v>125</v>
      </c>
      <c r="K9" s="170" t="s">
        <v>56</v>
      </c>
      <c r="L9" s="165" t="s">
        <v>57</v>
      </c>
      <c r="M9" s="171" t="s">
        <v>58</v>
      </c>
      <c r="N9" s="165" t="s">
        <v>125</v>
      </c>
      <c r="O9" s="165" t="s">
        <v>56</v>
      </c>
      <c r="P9" s="172" t="s">
        <v>56</v>
      </c>
      <c r="Q9" s="165" t="s">
        <v>57</v>
      </c>
      <c r="R9" s="172" t="s">
        <v>58</v>
      </c>
      <c r="S9" s="165" t="s">
        <v>125</v>
      </c>
      <c r="T9" s="165" t="s">
        <v>56</v>
      </c>
      <c r="U9" s="172" t="s">
        <v>56</v>
      </c>
      <c r="V9" s="165" t="s">
        <v>57</v>
      </c>
      <c r="W9" s="172" t="s">
        <v>58</v>
      </c>
      <c r="X9" s="165" t="s">
        <v>56</v>
      </c>
      <c r="Y9" s="165" t="s">
        <v>57</v>
      </c>
      <c r="Z9" s="165" t="s">
        <v>58</v>
      </c>
      <c r="AA9" s="165" t="s">
        <v>56</v>
      </c>
      <c r="AB9" s="165" t="s">
        <v>57</v>
      </c>
      <c r="AC9" s="165" t="s">
        <v>58</v>
      </c>
      <c r="AD9" s="165" t="s">
        <v>56</v>
      </c>
      <c r="AE9" s="165" t="s">
        <v>57</v>
      </c>
      <c r="AF9" s="165" t="s">
        <v>58</v>
      </c>
      <c r="AG9" s="175" t="s">
        <v>9</v>
      </c>
      <c r="AH9" s="164"/>
      <c r="AI9" s="164"/>
      <c r="AJ9" s="164"/>
      <c r="AK9" s="164"/>
      <c r="AL9" s="164"/>
      <c r="AM9" s="164"/>
      <c r="AN9" s="164"/>
      <c r="AO9" s="164"/>
      <c r="AP9" s="164"/>
      <c r="AQ9" s="164"/>
      <c r="AR9" s="164"/>
      <c r="AS9" s="164"/>
      <c r="AT9" s="164"/>
      <c r="AU9" s="164"/>
      <c r="AV9" s="164"/>
      <c r="AW9" s="164"/>
      <c r="AX9" s="164"/>
      <c r="AY9" s="164"/>
      <c r="AZ9" s="164"/>
      <c r="BA9" s="164"/>
      <c r="BB9" s="164"/>
      <c r="BC9" s="164"/>
      <c r="BD9" s="164"/>
      <c r="BE9" s="164"/>
      <c r="BF9" s="164"/>
      <c r="BG9" s="164"/>
      <c r="BH9" s="164"/>
      <c r="BI9" s="164"/>
      <c r="BJ9" s="164"/>
      <c r="BK9" s="164"/>
      <c r="BL9" s="164"/>
      <c r="BM9" s="164"/>
      <c r="BN9" s="164"/>
      <c r="BO9" s="164"/>
      <c r="BP9" s="164"/>
      <c r="BQ9" s="164"/>
      <c r="BR9" s="164"/>
      <c r="BS9" s="164"/>
    </row>
    <row r="10" spans="1:71" ht="13">
      <c r="A10" s="176">
        <v>1</v>
      </c>
      <c r="B10" s="177"/>
      <c r="C10" s="178"/>
      <c r="D10" s="178"/>
      <c r="E10" s="179"/>
      <c r="F10" s="180"/>
      <c r="G10" s="181"/>
      <c r="H10" s="182"/>
      <c r="I10" s="183"/>
      <c r="J10" s="184"/>
      <c r="K10" s="180"/>
      <c r="L10" s="181"/>
      <c r="M10" s="182"/>
      <c r="N10" s="185"/>
      <c r="O10" s="185"/>
      <c r="P10" s="186">
        <v>0</v>
      </c>
      <c r="Q10" s="187">
        <v>0</v>
      </c>
      <c r="R10" s="186">
        <v>0</v>
      </c>
      <c r="S10" s="185"/>
      <c r="T10" s="185"/>
      <c r="U10" s="186">
        <v>0</v>
      </c>
      <c r="V10" s="187">
        <v>0</v>
      </c>
      <c r="W10" s="186">
        <v>0</v>
      </c>
      <c r="X10" s="188">
        <v>0</v>
      </c>
      <c r="Y10" s="187">
        <v>0</v>
      </c>
      <c r="Z10" s="188">
        <v>0</v>
      </c>
      <c r="AA10" s="188">
        <v>0</v>
      </c>
      <c r="AB10" s="187">
        <v>0</v>
      </c>
      <c r="AC10" s="188">
        <v>0</v>
      </c>
      <c r="AD10" s="188">
        <v>0</v>
      </c>
      <c r="AE10" s="187">
        <v>0</v>
      </c>
      <c r="AF10" s="188">
        <v>0</v>
      </c>
      <c r="AG10" s="173">
        <v>3787.5</v>
      </c>
      <c r="AH10" s="164"/>
      <c r="AI10" s="164"/>
      <c r="AJ10" s="164"/>
      <c r="AK10" s="164"/>
      <c r="AL10" s="164"/>
      <c r="AM10" s="164"/>
      <c r="AN10" s="164"/>
      <c r="AO10" s="164"/>
      <c r="AP10" s="164"/>
      <c r="AQ10" s="164"/>
      <c r="AR10" s="164"/>
      <c r="AS10" s="164"/>
      <c r="AT10" s="164"/>
      <c r="AU10" s="164"/>
      <c r="AV10" s="164"/>
      <c r="AW10" s="164"/>
      <c r="AX10" s="164"/>
      <c r="AY10" s="164"/>
      <c r="AZ10" s="164"/>
      <c r="BA10" s="164"/>
      <c r="BB10" s="164"/>
      <c r="BC10" s="164"/>
      <c r="BD10" s="164"/>
      <c r="BE10" s="164"/>
      <c r="BF10" s="164"/>
      <c r="BG10" s="164"/>
      <c r="BH10" s="164"/>
      <c r="BI10" s="164"/>
      <c r="BJ10" s="164"/>
      <c r="BK10" s="164"/>
      <c r="BL10" s="164"/>
      <c r="BM10" s="164"/>
      <c r="BN10" s="164"/>
      <c r="BO10" s="164"/>
      <c r="BP10" s="164"/>
      <c r="BQ10" s="164"/>
      <c r="BR10" s="164"/>
      <c r="BS10" s="164"/>
    </row>
    <row r="11" spans="1:71" ht="13">
      <c r="A11" s="176">
        <v>2</v>
      </c>
      <c r="B11" s="177"/>
      <c r="C11" s="178"/>
      <c r="D11" s="178"/>
      <c r="E11" s="179"/>
      <c r="F11" s="180"/>
      <c r="G11" s="181"/>
      <c r="H11" s="182"/>
      <c r="I11" s="183"/>
      <c r="J11" s="184"/>
      <c r="K11" s="180"/>
      <c r="L11" s="181"/>
      <c r="M11" s="182"/>
      <c r="N11" s="185"/>
      <c r="O11" s="185"/>
      <c r="P11" s="186">
        <v>0</v>
      </c>
      <c r="Q11" s="187">
        <v>0</v>
      </c>
      <c r="R11" s="186">
        <v>0</v>
      </c>
      <c r="S11" s="185"/>
      <c r="T11" s="185"/>
      <c r="U11" s="186">
        <v>0</v>
      </c>
      <c r="V11" s="187">
        <v>0</v>
      </c>
      <c r="W11" s="186">
        <v>0</v>
      </c>
      <c r="X11" s="185">
        <v>0</v>
      </c>
      <c r="Y11" s="187">
        <v>0</v>
      </c>
      <c r="Z11" s="185">
        <v>0</v>
      </c>
      <c r="AA11" s="185">
        <v>0</v>
      </c>
      <c r="AB11" s="187">
        <v>0</v>
      </c>
      <c r="AC11" s="185">
        <v>0</v>
      </c>
      <c r="AD11" s="185">
        <v>0</v>
      </c>
      <c r="AE11" s="187">
        <v>0</v>
      </c>
      <c r="AF11" s="185">
        <v>0</v>
      </c>
      <c r="AG11" s="173">
        <v>969.6</v>
      </c>
      <c r="AH11" s="164"/>
      <c r="AI11" s="164"/>
      <c r="AJ11" s="164"/>
      <c r="AK11" s="164"/>
      <c r="AL11" s="164"/>
      <c r="AM11" s="164"/>
      <c r="AN11" s="164"/>
      <c r="AO11" s="164"/>
      <c r="AP11" s="164"/>
      <c r="AQ11" s="164"/>
      <c r="AR11" s="164"/>
      <c r="AS11" s="164"/>
      <c r="AT11" s="164"/>
      <c r="AU11" s="164"/>
      <c r="AV11" s="164"/>
      <c r="AW11" s="164"/>
      <c r="AX11" s="164"/>
      <c r="AY11" s="164"/>
      <c r="AZ11" s="164"/>
      <c r="BA11" s="164"/>
      <c r="BB11" s="164"/>
      <c r="BC11" s="164"/>
      <c r="BD11" s="164"/>
      <c r="BE11" s="164"/>
      <c r="BF11" s="164"/>
      <c r="BG11" s="164"/>
      <c r="BH11" s="164"/>
      <c r="BI11" s="164"/>
      <c r="BJ11" s="164"/>
      <c r="BK11" s="164"/>
      <c r="BL11" s="164"/>
      <c r="BM11" s="164"/>
      <c r="BN11" s="164"/>
      <c r="BO11" s="164"/>
      <c r="BP11" s="164"/>
      <c r="BQ11" s="164"/>
      <c r="BR11" s="164"/>
      <c r="BS11" s="164"/>
    </row>
    <row r="12" spans="1:71" s="227" customFormat="1" ht="13">
      <c r="A12" s="206">
        <v>3</v>
      </c>
      <c r="B12" s="177"/>
      <c r="C12" s="178"/>
      <c r="D12" s="178"/>
      <c r="E12" s="179"/>
      <c r="F12" s="180"/>
      <c r="G12" s="181"/>
      <c r="H12" s="208"/>
      <c r="I12" s="183"/>
      <c r="J12" s="184"/>
      <c r="K12" s="180"/>
      <c r="L12" s="181"/>
      <c r="M12" s="208"/>
      <c r="N12" s="209"/>
      <c r="O12" s="209"/>
      <c r="P12" s="210">
        <v>0</v>
      </c>
      <c r="Q12" s="211">
        <v>0</v>
      </c>
      <c r="R12" s="210">
        <v>0</v>
      </c>
      <c r="S12" s="209"/>
      <c r="T12" s="209"/>
      <c r="U12" s="210">
        <v>0</v>
      </c>
      <c r="V12" s="211">
        <v>0</v>
      </c>
      <c r="W12" s="210">
        <v>0</v>
      </c>
      <c r="X12" s="209">
        <v>0</v>
      </c>
      <c r="Y12" s="211">
        <v>0</v>
      </c>
      <c r="Z12" s="209">
        <v>0</v>
      </c>
      <c r="AA12" s="209">
        <v>0</v>
      </c>
      <c r="AB12" s="211">
        <v>0</v>
      </c>
      <c r="AC12" s="209">
        <v>0</v>
      </c>
      <c r="AD12" s="209">
        <v>0</v>
      </c>
      <c r="AE12" s="211">
        <v>0</v>
      </c>
      <c r="AF12" s="209">
        <v>0</v>
      </c>
      <c r="AG12" s="212">
        <v>3041.8</v>
      </c>
      <c r="AH12" s="214"/>
      <c r="AI12" s="214"/>
      <c r="AJ12" s="214"/>
      <c r="AK12" s="214"/>
      <c r="AL12" s="214"/>
      <c r="AM12" s="214"/>
      <c r="AN12" s="214"/>
      <c r="AO12" s="214"/>
      <c r="AP12" s="214"/>
      <c r="AQ12" s="214"/>
      <c r="AR12" s="214"/>
      <c r="AS12" s="214"/>
      <c r="AT12" s="214"/>
      <c r="AU12" s="214"/>
      <c r="AV12" s="214"/>
      <c r="AW12" s="214"/>
      <c r="AX12" s="214"/>
      <c r="AY12" s="214"/>
      <c r="AZ12" s="214"/>
      <c r="BA12" s="214"/>
      <c r="BB12" s="214"/>
      <c r="BC12" s="214"/>
      <c r="BD12" s="214"/>
      <c r="BE12" s="214"/>
      <c r="BF12" s="214"/>
      <c r="BG12" s="214"/>
      <c r="BH12" s="214"/>
      <c r="BI12" s="214"/>
      <c r="BJ12" s="214"/>
      <c r="BK12" s="214"/>
      <c r="BL12" s="214"/>
      <c r="BM12" s="214"/>
      <c r="BN12" s="214"/>
      <c r="BO12" s="214"/>
      <c r="BP12" s="214"/>
      <c r="BQ12" s="214"/>
      <c r="BR12" s="214"/>
      <c r="BS12" s="214"/>
    </row>
    <row r="13" spans="1:71" s="227" customFormat="1" ht="13">
      <c r="A13" s="206">
        <v>4</v>
      </c>
      <c r="B13" s="177"/>
      <c r="C13" s="178"/>
      <c r="D13" s="178"/>
      <c r="E13" s="179"/>
      <c r="F13" s="180"/>
      <c r="G13" s="181"/>
      <c r="H13" s="208"/>
      <c r="I13" s="183"/>
      <c r="J13" s="184"/>
      <c r="K13" s="180"/>
      <c r="L13" s="181"/>
      <c r="M13" s="208"/>
      <c r="N13" s="209"/>
      <c r="O13" s="209"/>
      <c r="P13" s="210">
        <v>0</v>
      </c>
      <c r="Q13" s="211">
        <v>0</v>
      </c>
      <c r="R13" s="210">
        <v>0</v>
      </c>
      <c r="S13" s="209"/>
      <c r="T13" s="209"/>
      <c r="U13" s="210">
        <v>0</v>
      </c>
      <c r="V13" s="211">
        <v>0</v>
      </c>
      <c r="W13" s="210">
        <v>0</v>
      </c>
      <c r="X13" s="209">
        <v>0</v>
      </c>
      <c r="Y13" s="211">
        <v>0</v>
      </c>
      <c r="Z13" s="209">
        <v>0</v>
      </c>
      <c r="AA13" s="209">
        <v>0</v>
      </c>
      <c r="AB13" s="211">
        <v>0</v>
      </c>
      <c r="AC13" s="209">
        <v>0</v>
      </c>
      <c r="AD13" s="209">
        <v>0</v>
      </c>
      <c r="AE13" s="211">
        <v>0</v>
      </c>
      <c r="AF13" s="209">
        <v>0</v>
      </c>
      <c r="AG13" s="212">
        <v>747.4</v>
      </c>
      <c r="AH13" s="214"/>
      <c r="AI13" s="214"/>
      <c r="AJ13" s="214"/>
      <c r="AK13" s="214"/>
      <c r="AL13" s="214"/>
      <c r="AM13" s="214"/>
      <c r="AN13" s="214"/>
      <c r="AO13" s="214"/>
      <c r="AP13" s="214"/>
      <c r="AQ13" s="214"/>
      <c r="AR13" s="214"/>
      <c r="AS13" s="214"/>
      <c r="AT13" s="214"/>
      <c r="AU13" s="214"/>
      <c r="AV13" s="214"/>
      <c r="AW13" s="214"/>
      <c r="AX13" s="214"/>
      <c r="AY13" s="214"/>
      <c r="AZ13" s="214"/>
      <c r="BA13" s="214"/>
      <c r="BB13" s="214"/>
      <c r="BC13" s="214"/>
      <c r="BD13" s="214"/>
      <c r="BE13" s="214"/>
      <c r="BF13" s="214"/>
      <c r="BG13" s="214"/>
      <c r="BH13" s="214"/>
      <c r="BI13" s="214"/>
      <c r="BJ13" s="214"/>
      <c r="BK13" s="214"/>
      <c r="BL13" s="214"/>
      <c r="BM13" s="214"/>
      <c r="BN13" s="214"/>
      <c r="BO13" s="214"/>
      <c r="BP13" s="214"/>
      <c r="BQ13" s="214"/>
      <c r="BR13" s="214"/>
      <c r="BS13" s="214"/>
    </row>
    <row r="14" spans="1:71" s="227" customFormat="1" ht="13">
      <c r="A14" s="206">
        <v>5</v>
      </c>
      <c r="B14" s="177"/>
      <c r="C14" s="178"/>
      <c r="D14" s="178"/>
      <c r="E14" s="179"/>
      <c r="F14" s="180"/>
      <c r="G14" s="181"/>
      <c r="H14" s="208"/>
      <c r="I14" s="183"/>
      <c r="J14" s="184"/>
      <c r="K14" s="180"/>
      <c r="L14" s="181"/>
      <c r="M14" s="208"/>
      <c r="N14" s="209"/>
      <c r="O14" s="209"/>
      <c r="P14" s="210">
        <v>0</v>
      </c>
      <c r="Q14" s="211">
        <v>0</v>
      </c>
      <c r="R14" s="210">
        <v>0</v>
      </c>
      <c r="S14" s="209"/>
      <c r="T14" s="209"/>
      <c r="U14" s="210">
        <v>0</v>
      </c>
      <c r="V14" s="211">
        <v>0</v>
      </c>
      <c r="W14" s="210">
        <v>0</v>
      </c>
      <c r="X14" s="209">
        <v>0</v>
      </c>
      <c r="Y14" s="211">
        <v>0</v>
      </c>
      <c r="Z14" s="209">
        <v>0</v>
      </c>
      <c r="AA14" s="209">
        <v>0</v>
      </c>
      <c r="AB14" s="211">
        <v>0</v>
      </c>
      <c r="AC14" s="209">
        <v>0</v>
      </c>
      <c r="AD14" s="209">
        <v>0</v>
      </c>
      <c r="AE14" s="211">
        <v>0</v>
      </c>
      <c r="AF14" s="209">
        <v>0</v>
      </c>
      <c r="AG14" s="212">
        <v>878.7</v>
      </c>
      <c r="AH14" s="214"/>
      <c r="AI14" s="214"/>
      <c r="AJ14" s="214"/>
      <c r="AK14" s="214"/>
      <c r="AL14" s="214"/>
      <c r="AM14" s="214"/>
      <c r="AN14" s="214"/>
      <c r="AO14" s="214"/>
      <c r="AP14" s="214"/>
      <c r="AQ14" s="214"/>
      <c r="AR14" s="214"/>
      <c r="AS14" s="214"/>
      <c r="AT14" s="214"/>
      <c r="AU14" s="214"/>
      <c r="AV14" s="214"/>
      <c r="AW14" s="214"/>
      <c r="AX14" s="214"/>
      <c r="AY14" s="214"/>
      <c r="AZ14" s="214"/>
      <c r="BA14" s="214"/>
      <c r="BB14" s="214"/>
      <c r="BC14" s="214"/>
      <c r="BD14" s="214"/>
      <c r="BE14" s="214"/>
      <c r="BF14" s="214"/>
      <c r="BG14" s="214"/>
      <c r="BH14" s="214"/>
      <c r="BI14" s="214"/>
      <c r="BJ14" s="214"/>
      <c r="BK14" s="214"/>
      <c r="BL14" s="214"/>
      <c r="BM14" s="214"/>
      <c r="BN14" s="214"/>
      <c r="BO14" s="214"/>
      <c r="BP14" s="214"/>
      <c r="BQ14" s="214"/>
      <c r="BR14" s="214"/>
      <c r="BS14" s="214"/>
    </row>
    <row r="15" spans="1:71" s="227" customFormat="1" ht="13">
      <c r="A15" s="206">
        <v>6</v>
      </c>
      <c r="B15" s="204"/>
      <c r="C15" s="205"/>
      <c r="D15" s="214"/>
      <c r="E15" s="215"/>
      <c r="F15" s="226"/>
      <c r="G15" s="211"/>
      <c r="H15" s="208"/>
      <c r="I15" s="214"/>
      <c r="J15" s="215"/>
      <c r="K15" s="180"/>
      <c r="L15" s="211"/>
      <c r="M15" s="208"/>
      <c r="N15" s="209"/>
      <c r="O15" s="209"/>
      <c r="P15" s="210">
        <v>0</v>
      </c>
      <c r="Q15" s="211">
        <v>0</v>
      </c>
      <c r="R15" s="210">
        <v>0</v>
      </c>
      <c r="S15" s="209"/>
      <c r="T15" s="209"/>
      <c r="U15" s="210">
        <v>0</v>
      </c>
      <c r="V15" s="211">
        <v>0</v>
      </c>
      <c r="W15" s="210">
        <v>0</v>
      </c>
      <c r="X15" s="209">
        <v>0</v>
      </c>
      <c r="Y15" s="211">
        <v>0</v>
      </c>
      <c r="Z15" s="209">
        <v>0</v>
      </c>
      <c r="AA15" s="209">
        <v>0</v>
      </c>
      <c r="AB15" s="211">
        <v>0</v>
      </c>
      <c r="AC15" s="209">
        <v>0</v>
      </c>
      <c r="AD15" s="209">
        <v>0</v>
      </c>
      <c r="AE15" s="211">
        <v>0</v>
      </c>
      <c r="AF15" s="209">
        <v>0</v>
      </c>
      <c r="AG15" s="212">
        <v>9321.01</v>
      </c>
      <c r="AH15" s="214"/>
      <c r="AI15" s="214"/>
      <c r="AJ15" s="214"/>
      <c r="AK15" s="214"/>
      <c r="AL15" s="214"/>
      <c r="AM15" s="214"/>
      <c r="AN15" s="214"/>
      <c r="AO15" s="214"/>
      <c r="AP15" s="214"/>
      <c r="AQ15" s="214"/>
      <c r="AR15" s="214"/>
      <c r="AS15" s="214"/>
      <c r="AT15" s="214"/>
      <c r="AU15" s="214"/>
      <c r="AV15" s="214"/>
      <c r="AW15" s="214"/>
      <c r="AX15" s="214"/>
      <c r="AY15" s="214"/>
      <c r="AZ15" s="214"/>
      <c r="BA15" s="214"/>
      <c r="BB15" s="214"/>
      <c r="BC15" s="214"/>
      <c r="BD15" s="214"/>
      <c r="BE15" s="214"/>
      <c r="BF15" s="214"/>
      <c r="BG15" s="214"/>
      <c r="BH15" s="214"/>
      <c r="BI15" s="214"/>
      <c r="BJ15" s="214"/>
      <c r="BK15" s="214"/>
      <c r="BL15" s="214"/>
      <c r="BM15" s="214"/>
      <c r="BN15" s="214"/>
      <c r="BO15" s="214"/>
      <c r="BP15" s="214"/>
      <c r="BQ15" s="214"/>
      <c r="BR15" s="214"/>
      <c r="BS15" s="214"/>
    </row>
    <row r="16" spans="1:71" s="227" customFormat="1" ht="13">
      <c r="A16" s="206">
        <v>32</v>
      </c>
      <c r="B16" s="177"/>
      <c r="C16" s="178"/>
      <c r="D16" s="178"/>
      <c r="E16" s="179"/>
      <c r="F16" s="180"/>
      <c r="G16" s="181"/>
      <c r="H16" s="208"/>
      <c r="I16" s="183"/>
      <c r="J16" s="184"/>
      <c r="K16" s="180"/>
      <c r="L16" s="181"/>
      <c r="M16" s="208"/>
      <c r="N16" s="209"/>
      <c r="O16" s="209"/>
      <c r="P16" s="210">
        <v>0</v>
      </c>
      <c r="Q16" s="211">
        <v>0</v>
      </c>
      <c r="R16" s="210">
        <v>0</v>
      </c>
      <c r="S16" s="209"/>
      <c r="T16" s="209"/>
      <c r="U16" s="210">
        <v>0</v>
      </c>
      <c r="V16" s="211">
        <v>0</v>
      </c>
      <c r="W16" s="210">
        <v>0</v>
      </c>
      <c r="X16" s="209">
        <v>0</v>
      </c>
      <c r="Y16" s="211">
        <v>0</v>
      </c>
      <c r="Z16" s="209">
        <v>0</v>
      </c>
      <c r="AA16" s="209">
        <v>0</v>
      </c>
      <c r="AB16" s="211">
        <v>0</v>
      </c>
      <c r="AC16" s="209">
        <v>0</v>
      </c>
      <c r="AD16" s="209">
        <v>0</v>
      </c>
      <c r="AE16" s="211">
        <v>0</v>
      </c>
      <c r="AF16" s="209">
        <v>0</v>
      </c>
      <c r="AG16" s="212">
        <v>2260.92</v>
      </c>
    </row>
    <row r="17" spans="1:33" s="227" customFormat="1" ht="13">
      <c r="A17" s="206">
        <v>33</v>
      </c>
      <c r="B17" s="177"/>
      <c r="C17" s="178"/>
      <c r="D17" s="178"/>
      <c r="E17" s="179"/>
      <c r="F17" s="180"/>
      <c r="G17" s="181"/>
      <c r="H17" s="208"/>
      <c r="I17" s="183"/>
      <c r="J17" s="184"/>
      <c r="K17" s="180"/>
      <c r="L17" s="181"/>
      <c r="M17" s="208"/>
      <c r="N17" s="209"/>
      <c r="O17" s="209"/>
      <c r="P17" s="210">
        <v>0</v>
      </c>
      <c r="Q17" s="211">
        <v>0</v>
      </c>
      <c r="R17" s="210">
        <v>0</v>
      </c>
      <c r="S17" s="209"/>
      <c r="T17" s="209"/>
      <c r="U17" s="210">
        <v>0</v>
      </c>
      <c r="V17" s="211">
        <v>0</v>
      </c>
      <c r="W17" s="210">
        <v>0</v>
      </c>
      <c r="X17" s="209">
        <v>0</v>
      </c>
      <c r="Y17" s="211">
        <v>0</v>
      </c>
      <c r="Z17" s="209">
        <v>0</v>
      </c>
      <c r="AA17" s="209">
        <v>0</v>
      </c>
      <c r="AB17" s="211">
        <v>0</v>
      </c>
      <c r="AC17" s="209">
        <v>0</v>
      </c>
      <c r="AD17" s="209">
        <v>0</v>
      </c>
      <c r="AE17" s="211">
        <v>0</v>
      </c>
      <c r="AF17" s="209">
        <v>0</v>
      </c>
      <c r="AG17" s="212">
        <v>2260.92</v>
      </c>
    </row>
    <row r="18" spans="1:33" s="227" customFormat="1" ht="13">
      <c r="A18" s="206">
        <v>34</v>
      </c>
      <c r="B18" s="177"/>
      <c r="C18" s="178"/>
      <c r="D18" s="178"/>
      <c r="E18" s="179"/>
      <c r="F18" s="180"/>
      <c r="G18" s="181"/>
      <c r="H18" s="208"/>
      <c r="I18" s="183"/>
      <c r="J18" s="184"/>
      <c r="K18" s="180"/>
      <c r="L18" s="181"/>
      <c r="M18" s="208"/>
      <c r="N18" s="209"/>
      <c r="O18" s="209"/>
      <c r="P18" s="210">
        <v>0</v>
      </c>
      <c r="Q18" s="211">
        <v>0</v>
      </c>
      <c r="R18" s="210">
        <v>0</v>
      </c>
      <c r="S18" s="209"/>
      <c r="T18" s="209"/>
      <c r="U18" s="210">
        <v>0</v>
      </c>
      <c r="V18" s="211">
        <v>0</v>
      </c>
      <c r="W18" s="210">
        <v>0</v>
      </c>
      <c r="X18" s="209">
        <v>0</v>
      </c>
      <c r="Y18" s="211">
        <v>0</v>
      </c>
      <c r="Z18" s="209">
        <v>0</v>
      </c>
      <c r="AA18" s="209">
        <v>0</v>
      </c>
      <c r="AB18" s="211">
        <v>0</v>
      </c>
      <c r="AC18" s="209">
        <v>0</v>
      </c>
      <c r="AD18" s="209">
        <v>0</v>
      </c>
      <c r="AE18" s="211">
        <v>0</v>
      </c>
      <c r="AF18" s="209">
        <v>0</v>
      </c>
      <c r="AG18" s="212">
        <v>480.76</v>
      </c>
    </row>
    <row r="19" spans="1:33" s="227" customFormat="1" ht="13">
      <c r="A19" s="206">
        <v>35</v>
      </c>
      <c r="B19" s="177"/>
      <c r="C19" s="178"/>
      <c r="D19" s="178"/>
      <c r="E19" s="179"/>
      <c r="F19" s="180"/>
      <c r="G19" s="181"/>
      <c r="H19" s="208"/>
      <c r="I19" s="183"/>
      <c r="J19" s="184"/>
      <c r="K19" s="180"/>
      <c r="L19" s="181"/>
      <c r="M19" s="208"/>
      <c r="N19" s="209"/>
      <c r="O19" s="209"/>
      <c r="P19" s="210">
        <v>0</v>
      </c>
      <c r="Q19" s="211">
        <v>0</v>
      </c>
      <c r="R19" s="210">
        <v>0</v>
      </c>
      <c r="S19" s="209"/>
      <c r="T19" s="209"/>
      <c r="U19" s="210">
        <v>0</v>
      </c>
      <c r="V19" s="211">
        <v>0</v>
      </c>
      <c r="W19" s="210">
        <v>0</v>
      </c>
      <c r="X19" s="209">
        <v>0</v>
      </c>
      <c r="Y19" s="211">
        <v>0</v>
      </c>
      <c r="Z19" s="209">
        <v>0</v>
      </c>
      <c r="AA19" s="209">
        <v>0</v>
      </c>
      <c r="AB19" s="211">
        <v>0</v>
      </c>
      <c r="AC19" s="209">
        <v>0</v>
      </c>
      <c r="AD19" s="209">
        <v>0</v>
      </c>
      <c r="AE19" s="211">
        <v>0</v>
      </c>
      <c r="AF19" s="209">
        <v>0</v>
      </c>
      <c r="AG19" s="212">
        <v>2260.92</v>
      </c>
    </row>
    <row r="20" spans="1:33" s="227" customFormat="1" ht="13">
      <c r="A20" s="206">
        <v>36</v>
      </c>
      <c r="B20" s="177"/>
      <c r="C20" s="178"/>
      <c r="D20" s="178"/>
      <c r="E20" s="179"/>
      <c r="F20" s="180"/>
      <c r="G20" s="181"/>
      <c r="H20" s="208"/>
      <c r="I20" s="183"/>
      <c r="J20" s="184"/>
      <c r="K20" s="180"/>
      <c r="L20" s="181"/>
      <c r="M20" s="208"/>
      <c r="N20" s="209"/>
      <c r="O20" s="209"/>
      <c r="P20" s="210">
        <v>0</v>
      </c>
      <c r="Q20" s="211">
        <v>0</v>
      </c>
      <c r="R20" s="210">
        <v>0</v>
      </c>
      <c r="S20" s="209"/>
      <c r="T20" s="209"/>
      <c r="U20" s="210">
        <v>0</v>
      </c>
      <c r="V20" s="211">
        <v>0</v>
      </c>
      <c r="W20" s="210">
        <v>0</v>
      </c>
      <c r="X20" s="209">
        <v>0</v>
      </c>
      <c r="Y20" s="211">
        <v>0</v>
      </c>
      <c r="Z20" s="209">
        <v>0</v>
      </c>
      <c r="AA20" s="209">
        <v>0</v>
      </c>
      <c r="AB20" s="211">
        <v>0</v>
      </c>
      <c r="AC20" s="209">
        <v>0</v>
      </c>
      <c r="AD20" s="209">
        <v>0</v>
      </c>
      <c r="AE20" s="211">
        <v>0</v>
      </c>
      <c r="AF20" s="209">
        <v>0</v>
      </c>
      <c r="AG20" s="212">
        <v>480.76</v>
      </c>
    </row>
    <row r="21" spans="1:33" s="227" customFormat="1" ht="13">
      <c r="A21" s="206">
        <v>37</v>
      </c>
      <c r="B21" s="177"/>
      <c r="C21" s="178"/>
      <c r="D21" s="178"/>
      <c r="E21" s="179"/>
      <c r="F21" s="180"/>
      <c r="G21" s="181"/>
      <c r="H21" s="208"/>
      <c r="I21" s="183"/>
      <c r="J21" s="184"/>
      <c r="K21" s="180"/>
      <c r="L21" s="181"/>
      <c r="M21" s="208"/>
      <c r="N21" s="209"/>
      <c r="O21" s="209"/>
      <c r="P21" s="210">
        <v>0</v>
      </c>
      <c r="Q21" s="211">
        <v>0</v>
      </c>
      <c r="R21" s="210">
        <v>0</v>
      </c>
      <c r="S21" s="209"/>
      <c r="T21" s="209"/>
      <c r="U21" s="210">
        <v>0</v>
      </c>
      <c r="V21" s="211">
        <v>0</v>
      </c>
      <c r="W21" s="210">
        <v>0</v>
      </c>
      <c r="X21" s="209">
        <v>0</v>
      </c>
      <c r="Y21" s="211">
        <v>0</v>
      </c>
      <c r="Z21" s="209">
        <v>0</v>
      </c>
      <c r="AA21" s="209">
        <v>0</v>
      </c>
      <c r="AB21" s="211">
        <v>0</v>
      </c>
      <c r="AC21" s="209">
        <v>0</v>
      </c>
      <c r="AD21" s="209">
        <v>0</v>
      </c>
      <c r="AE21" s="211">
        <v>0</v>
      </c>
      <c r="AF21" s="209">
        <v>0</v>
      </c>
      <c r="AG21" s="212">
        <v>1571.56</v>
      </c>
    </row>
    <row r="22" spans="1:33" ht="13">
      <c r="A22" s="189">
        <v>38</v>
      </c>
      <c r="B22" s="190"/>
      <c r="C22" s="191"/>
      <c r="D22" s="191"/>
      <c r="E22" s="192"/>
      <c r="F22" s="193"/>
      <c r="G22" s="194"/>
      <c r="H22" s="195"/>
      <c r="I22" s="196"/>
      <c r="J22" s="197"/>
      <c r="K22" s="193"/>
      <c r="L22" s="194"/>
      <c r="M22" s="195"/>
      <c r="N22" s="198"/>
      <c r="O22" s="198"/>
      <c r="P22" s="199">
        <v>0</v>
      </c>
      <c r="Q22" s="200">
        <v>0</v>
      </c>
      <c r="R22" s="199">
        <v>0</v>
      </c>
      <c r="S22" s="198"/>
      <c r="T22" s="198"/>
      <c r="U22" s="199">
        <v>0</v>
      </c>
      <c r="V22" s="200">
        <v>0</v>
      </c>
      <c r="W22" s="199">
        <v>0</v>
      </c>
      <c r="X22" s="198">
        <v>0</v>
      </c>
      <c r="Y22" s="200">
        <v>0</v>
      </c>
      <c r="Z22" s="198">
        <v>0</v>
      </c>
      <c r="AA22" s="198">
        <v>0</v>
      </c>
      <c r="AB22" s="200">
        <v>0</v>
      </c>
      <c r="AC22" s="198">
        <v>0</v>
      </c>
      <c r="AD22" s="198">
        <v>0</v>
      </c>
      <c r="AE22" s="200">
        <v>0</v>
      </c>
      <c r="AF22" s="198">
        <v>0</v>
      </c>
      <c r="AG22" s="201">
        <v>1571.56</v>
      </c>
    </row>
    <row r="23" spans="1:33" ht="13">
      <c r="A23" s="189">
        <v>39</v>
      </c>
      <c r="B23" s="190"/>
      <c r="C23" s="191"/>
      <c r="D23" s="191"/>
      <c r="E23" s="192"/>
      <c r="F23" s="193"/>
      <c r="G23" s="194"/>
      <c r="H23" s="195"/>
      <c r="I23" s="196"/>
      <c r="J23" s="197"/>
      <c r="K23" s="193"/>
      <c r="L23" s="194"/>
      <c r="M23" s="195"/>
      <c r="N23" s="198"/>
      <c r="O23" s="198"/>
      <c r="P23" s="199">
        <v>0</v>
      </c>
      <c r="Q23" s="200">
        <v>0</v>
      </c>
      <c r="R23" s="199">
        <v>0</v>
      </c>
      <c r="S23" s="198"/>
      <c r="T23" s="198"/>
      <c r="U23" s="199">
        <v>0</v>
      </c>
      <c r="V23" s="200">
        <v>0</v>
      </c>
      <c r="W23" s="199">
        <v>0</v>
      </c>
      <c r="X23" s="198">
        <v>0</v>
      </c>
      <c r="Y23" s="200">
        <v>0</v>
      </c>
      <c r="Z23" s="198">
        <v>0</v>
      </c>
      <c r="AA23" s="198">
        <v>0</v>
      </c>
      <c r="AB23" s="200">
        <v>0</v>
      </c>
      <c r="AC23" s="198">
        <v>0</v>
      </c>
      <c r="AD23" s="198">
        <v>0</v>
      </c>
      <c r="AE23" s="200">
        <v>0</v>
      </c>
      <c r="AF23" s="198">
        <v>0</v>
      </c>
      <c r="AG23" s="201">
        <v>858.5</v>
      </c>
    </row>
    <row r="24" spans="1:33" ht="13">
      <c r="A24" s="189">
        <v>40</v>
      </c>
      <c r="B24" s="202"/>
      <c r="C24" s="191"/>
      <c r="D24" s="191"/>
      <c r="E24" s="192"/>
      <c r="F24" s="193"/>
      <c r="G24" s="194"/>
      <c r="H24" s="195"/>
      <c r="I24" s="196"/>
      <c r="J24" s="197"/>
      <c r="K24" s="193"/>
      <c r="L24" s="194"/>
      <c r="M24" s="195"/>
      <c r="N24" s="198"/>
      <c r="O24" s="198"/>
      <c r="P24" s="199">
        <v>0</v>
      </c>
      <c r="Q24" s="200">
        <v>0</v>
      </c>
      <c r="R24" s="199">
        <v>0</v>
      </c>
      <c r="S24" s="198"/>
      <c r="T24" s="198"/>
      <c r="U24" s="199">
        <v>0</v>
      </c>
      <c r="V24" s="200">
        <v>0</v>
      </c>
      <c r="W24" s="199">
        <v>0</v>
      </c>
      <c r="X24" s="198">
        <v>0</v>
      </c>
      <c r="Y24" s="200">
        <v>0</v>
      </c>
      <c r="Z24" s="198">
        <v>0</v>
      </c>
      <c r="AA24" s="198">
        <v>0</v>
      </c>
      <c r="AB24" s="200">
        <v>0</v>
      </c>
      <c r="AC24" s="198">
        <v>0</v>
      </c>
      <c r="AD24" s="198">
        <v>0</v>
      </c>
      <c r="AE24" s="200">
        <v>0</v>
      </c>
      <c r="AF24" s="198">
        <v>0</v>
      </c>
      <c r="AG24" s="201">
        <v>858.5</v>
      </c>
    </row>
    <row r="25" spans="1:33" ht="13">
      <c r="A25" s="206">
        <v>41</v>
      </c>
      <c r="B25" s="177"/>
      <c r="C25" s="178"/>
      <c r="D25" s="207"/>
      <c r="E25" s="179"/>
      <c r="F25" s="180"/>
      <c r="G25" s="181"/>
      <c r="H25" s="208"/>
      <c r="I25" s="183"/>
      <c r="J25" s="184"/>
      <c r="K25" s="180"/>
      <c r="L25" s="181"/>
      <c r="M25" s="208"/>
      <c r="N25" s="209"/>
      <c r="O25" s="209"/>
      <c r="P25" s="210">
        <v>0</v>
      </c>
      <c r="Q25" s="211">
        <v>0</v>
      </c>
      <c r="R25" s="210">
        <v>0</v>
      </c>
      <c r="S25" s="209"/>
      <c r="T25" s="209"/>
      <c r="U25" s="210">
        <v>0</v>
      </c>
      <c r="V25" s="211">
        <v>0</v>
      </c>
      <c r="W25" s="210">
        <v>0</v>
      </c>
      <c r="X25" s="209">
        <v>0</v>
      </c>
      <c r="Y25" s="211">
        <v>0</v>
      </c>
      <c r="Z25" s="209">
        <v>0</v>
      </c>
      <c r="AA25" s="209">
        <v>0</v>
      </c>
      <c r="AB25" s="211">
        <v>0</v>
      </c>
      <c r="AC25" s="209">
        <v>0</v>
      </c>
      <c r="AD25" s="209">
        <v>0</v>
      </c>
      <c r="AE25" s="211">
        <v>0</v>
      </c>
      <c r="AF25" s="209">
        <v>0</v>
      </c>
      <c r="AG25" s="212">
        <v>1939.2</v>
      </c>
    </row>
    <row r="26" spans="1:33" ht="13">
      <c r="A26" s="206">
        <v>42</v>
      </c>
      <c r="B26" s="213"/>
      <c r="C26" s="205"/>
      <c r="D26" s="214"/>
      <c r="E26" s="215"/>
      <c r="F26" s="216"/>
      <c r="G26" s="203"/>
      <c r="H26" s="208"/>
      <c r="I26" s="214"/>
      <c r="J26" s="215"/>
      <c r="K26" s="180"/>
      <c r="L26" s="211"/>
      <c r="M26" s="208"/>
      <c r="N26" s="209"/>
      <c r="O26" s="209"/>
      <c r="P26" s="210">
        <v>0</v>
      </c>
      <c r="Q26" s="211">
        <v>0</v>
      </c>
      <c r="R26" s="210">
        <v>0</v>
      </c>
      <c r="S26" s="209"/>
      <c r="T26" s="209"/>
      <c r="U26" s="210">
        <v>0</v>
      </c>
      <c r="V26" s="211">
        <v>0</v>
      </c>
      <c r="W26" s="210">
        <v>0</v>
      </c>
      <c r="X26" s="209">
        <v>0</v>
      </c>
      <c r="Y26" s="211">
        <v>0</v>
      </c>
      <c r="Z26" s="209">
        <v>0</v>
      </c>
      <c r="AA26" s="209">
        <v>0</v>
      </c>
      <c r="AB26" s="211">
        <v>0</v>
      </c>
      <c r="AC26" s="209">
        <v>0</v>
      </c>
      <c r="AD26" s="209">
        <v>0</v>
      </c>
      <c r="AE26" s="211">
        <v>0</v>
      </c>
      <c r="AF26" s="209">
        <v>0</v>
      </c>
      <c r="AG26" s="212">
        <v>0</v>
      </c>
    </row>
    <row r="27" spans="1:33" ht="13">
      <c r="A27" s="206">
        <v>43</v>
      </c>
      <c r="B27" s="213"/>
      <c r="C27" s="205"/>
      <c r="D27" s="214"/>
      <c r="E27" s="215"/>
      <c r="F27" s="216"/>
      <c r="G27" s="203"/>
      <c r="H27" s="208"/>
      <c r="I27" s="214"/>
      <c r="J27" s="215"/>
      <c r="K27" s="180"/>
      <c r="L27" s="211"/>
      <c r="M27" s="208"/>
      <c r="N27" s="209"/>
      <c r="O27" s="209"/>
      <c r="P27" s="210">
        <v>0</v>
      </c>
      <c r="Q27" s="211">
        <v>0</v>
      </c>
      <c r="R27" s="210">
        <v>0</v>
      </c>
      <c r="S27" s="209"/>
      <c r="T27" s="209"/>
      <c r="U27" s="210">
        <v>0</v>
      </c>
      <c r="V27" s="211">
        <v>0</v>
      </c>
      <c r="W27" s="210">
        <v>0</v>
      </c>
      <c r="X27" s="209">
        <v>0</v>
      </c>
      <c r="Y27" s="211">
        <v>0</v>
      </c>
      <c r="Z27" s="209">
        <v>0</v>
      </c>
      <c r="AA27" s="209">
        <v>0</v>
      </c>
      <c r="AB27" s="211">
        <v>0</v>
      </c>
      <c r="AC27" s="209">
        <v>0</v>
      </c>
      <c r="AD27" s="209">
        <v>0</v>
      </c>
      <c r="AE27" s="211">
        <v>0</v>
      </c>
      <c r="AF27" s="209">
        <v>0</v>
      </c>
      <c r="AG27" s="212">
        <v>0</v>
      </c>
    </row>
    <row r="28" spans="1:33" ht="13">
      <c r="A28" s="206">
        <v>44</v>
      </c>
      <c r="B28" s="204"/>
      <c r="C28" s="205"/>
      <c r="D28" s="214"/>
      <c r="E28" s="217"/>
      <c r="F28" s="216"/>
      <c r="G28" s="203"/>
      <c r="H28" s="208"/>
      <c r="I28" s="214"/>
      <c r="J28" s="215"/>
      <c r="K28" s="180"/>
      <c r="L28" s="211"/>
      <c r="M28" s="208"/>
      <c r="N28" s="209"/>
      <c r="O28" s="209"/>
      <c r="P28" s="210">
        <v>0</v>
      </c>
      <c r="Q28" s="211">
        <v>0</v>
      </c>
      <c r="R28" s="210">
        <v>0</v>
      </c>
      <c r="S28" s="209"/>
      <c r="T28" s="209"/>
      <c r="U28" s="210">
        <v>0</v>
      </c>
      <c r="V28" s="211">
        <v>0</v>
      </c>
      <c r="W28" s="210">
        <v>0</v>
      </c>
      <c r="X28" s="209">
        <v>0</v>
      </c>
      <c r="Y28" s="211">
        <v>0</v>
      </c>
      <c r="Z28" s="209">
        <v>0</v>
      </c>
      <c r="AA28" s="209">
        <v>0</v>
      </c>
      <c r="AB28" s="211">
        <v>0</v>
      </c>
      <c r="AC28" s="209">
        <v>0</v>
      </c>
      <c r="AD28" s="209">
        <v>0</v>
      </c>
      <c r="AE28" s="211">
        <v>0</v>
      </c>
      <c r="AF28" s="209">
        <v>0</v>
      </c>
      <c r="AG28" s="212">
        <v>0</v>
      </c>
    </row>
    <row r="29" spans="1:33" ht="13">
      <c r="A29" s="206">
        <v>45</v>
      </c>
      <c r="B29" s="218"/>
      <c r="C29" s="205"/>
      <c r="D29" s="214"/>
      <c r="E29" s="215"/>
      <c r="F29" s="216"/>
      <c r="G29" s="203"/>
      <c r="H29" s="208"/>
      <c r="I29" s="214"/>
      <c r="J29" s="215"/>
      <c r="K29" s="180"/>
      <c r="L29" s="211"/>
      <c r="M29" s="208"/>
      <c r="N29" s="209"/>
      <c r="O29" s="209"/>
      <c r="P29" s="210">
        <v>0</v>
      </c>
      <c r="Q29" s="211">
        <v>0</v>
      </c>
      <c r="R29" s="210">
        <v>0</v>
      </c>
      <c r="S29" s="209"/>
      <c r="T29" s="209"/>
      <c r="U29" s="210">
        <v>0</v>
      </c>
      <c r="V29" s="211">
        <v>0</v>
      </c>
      <c r="W29" s="210">
        <v>0</v>
      </c>
      <c r="X29" s="209">
        <v>0</v>
      </c>
      <c r="Y29" s="211">
        <v>0</v>
      </c>
      <c r="Z29" s="209">
        <v>0</v>
      </c>
      <c r="AA29" s="209">
        <v>0</v>
      </c>
      <c r="AB29" s="211">
        <v>0</v>
      </c>
      <c r="AC29" s="209">
        <v>0</v>
      </c>
      <c r="AD29" s="209">
        <v>0</v>
      </c>
      <c r="AE29" s="211">
        <v>0</v>
      </c>
      <c r="AF29" s="209">
        <v>0</v>
      </c>
      <c r="AG29" s="212">
        <v>0</v>
      </c>
    </row>
    <row r="30" spans="1:33" ht="13">
      <c r="A30" s="206">
        <v>46</v>
      </c>
      <c r="B30" s="219"/>
      <c r="C30" s="205"/>
      <c r="D30" s="214"/>
      <c r="E30" s="215"/>
      <c r="F30" s="216"/>
      <c r="G30" s="220"/>
      <c r="H30" s="208"/>
      <c r="I30" s="214"/>
      <c r="J30" s="215"/>
      <c r="K30" s="180"/>
      <c r="L30" s="211"/>
      <c r="M30" s="208"/>
      <c r="N30" s="209"/>
      <c r="O30" s="209"/>
      <c r="P30" s="210">
        <v>0</v>
      </c>
      <c r="Q30" s="211">
        <v>0</v>
      </c>
      <c r="R30" s="210">
        <v>0</v>
      </c>
      <c r="S30" s="209"/>
      <c r="T30" s="209"/>
      <c r="U30" s="210">
        <v>0</v>
      </c>
      <c r="V30" s="211">
        <v>0</v>
      </c>
      <c r="W30" s="210">
        <v>0</v>
      </c>
      <c r="X30" s="209">
        <v>0</v>
      </c>
      <c r="Y30" s="211">
        <v>0</v>
      </c>
      <c r="Z30" s="209">
        <v>0</v>
      </c>
      <c r="AA30" s="209">
        <v>0</v>
      </c>
      <c r="AB30" s="211">
        <v>0</v>
      </c>
      <c r="AC30" s="209">
        <v>0</v>
      </c>
      <c r="AD30" s="209">
        <v>0</v>
      </c>
      <c r="AE30" s="211">
        <v>0</v>
      </c>
      <c r="AF30" s="209">
        <v>0</v>
      </c>
      <c r="AG30" s="212">
        <v>0</v>
      </c>
    </row>
    <row r="31" spans="1:33" ht="13">
      <c r="A31" s="206">
        <v>47</v>
      </c>
      <c r="B31" s="218"/>
      <c r="C31" s="205"/>
      <c r="D31" s="214"/>
      <c r="E31" s="215"/>
      <c r="F31" s="216"/>
      <c r="G31" s="203"/>
      <c r="H31" s="208"/>
      <c r="I31" s="214"/>
      <c r="J31" s="215"/>
      <c r="K31" s="180"/>
      <c r="L31" s="211"/>
      <c r="M31" s="208"/>
      <c r="N31" s="209"/>
      <c r="O31" s="209"/>
      <c r="P31" s="210">
        <v>0</v>
      </c>
      <c r="Q31" s="211">
        <v>0</v>
      </c>
      <c r="R31" s="210">
        <v>0</v>
      </c>
      <c r="S31" s="209"/>
      <c r="T31" s="209"/>
      <c r="U31" s="210">
        <v>0</v>
      </c>
      <c r="V31" s="211">
        <v>0</v>
      </c>
      <c r="W31" s="210">
        <v>0</v>
      </c>
      <c r="X31" s="209">
        <v>0</v>
      </c>
      <c r="Y31" s="211">
        <v>0</v>
      </c>
      <c r="Z31" s="209">
        <v>0</v>
      </c>
      <c r="AA31" s="209">
        <v>0</v>
      </c>
      <c r="AB31" s="211">
        <v>0</v>
      </c>
      <c r="AC31" s="209">
        <v>0</v>
      </c>
      <c r="AD31" s="209">
        <v>0</v>
      </c>
      <c r="AE31" s="211">
        <v>0</v>
      </c>
      <c r="AF31" s="209">
        <v>0</v>
      </c>
      <c r="AG31" s="212">
        <v>0</v>
      </c>
    </row>
    <row r="32" spans="1:33" ht="13">
      <c r="A32" s="206">
        <v>48</v>
      </c>
      <c r="B32" s="218"/>
      <c r="C32" s="205"/>
      <c r="D32" s="214"/>
      <c r="E32" s="215"/>
      <c r="F32" s="216"/>
      <c r="G32" s="203"/>
      <c r="H32" s="208"/>
      <c r="I32" s="214"/>
      <c r="J32" s="215"/>
      <c r="K32" s="180"/>
      <c r="L32" s="211"/>
      <c r="M32" s="208"/>
      <c r="N32" s="209"/>
      <c r="O32" s="209"/>
      <c r="P32" s="210">
        <v>0</v>
      </c>
      <c r="Q32" s="211">
        <v>0</v>
      </c>
      <c r="R32" s="210">
        <v>0</v>
      </c>
      <c r="S32" s="209"/>
      <c r="T32" s="209"/>
      <c r="U32" s="210">
        <v>0</v>
      </c>
      <c r="V32" s="211">
        <v>0</v>
      </c>
      <c r="W32" s="210">
        <v>0</v>
      </c>
      <c r="X32" s="209">
        <v>0</v>
      </c>
      <c r="Y32" s="211">
        <v>0</v>
      </c>
      <c r="Z32" s="209">
        <v>0</v>
      </c>
      <c r="AA32" s="209">
        <v>0</v>
      </c>
      <c r="AB32" s="211">
        <v>0</v>
      </c>
      <c r="AC32" s="209">
        <v>0</v>
      </c>
      <c r="AD32" s="209">
        <v>0</v>
      </c>
      <c r="AE32" s="211">
        <v>0</v>
      </c>
      <c r="AF32" s="209">
        <v>0</v>
      </c>
      <c r="AG32" s="212">
        <v>0</v>
      </c>
    </row>
    <row r="33" spans="1:33" ht="13">
      <c r="A33" s="206">
        <v>49</v>
      </c>
      <c r="B33" s="221"/>
      <c r="C33" s="178"/>
      <c r="D33" s="178"/>
      <c r="E33" s="222"/>
      <c r="F33" s="180"/>
      <c r="G33" s="181"/>
      <c r="H33" s="208"/>
      <c r="I33" s="183"/>
      <c r="J33" s="184"/>
      <c r="K33" s="180"/>
      <c r="L33" s="181"/>
      <c r="M33" s="208"/>
      <c r="N33" s="209"/>
      <c r="O33" s="209"/>
      <c r="P33" s="210">
        <v>0</v>
      </c>
      <c r="Q33" s="211">
        <v>0</v>
      </c>
      <c r="R33" s="210">
        <v>0</v>
      </c>
      <c r="S33" s="209"/>
      <c r="T33" s="209"/>
      <c r="U33" s="210">
        <v>0</v>
      </c>
      <c r="V33" s="211">
        <v>0</v>
      </c>
      <c r="W33" s="210">
        <v>0</v>
      </c>
      <c r="X33" s="209">
        <v>0</v>
      </c>
      <c r="Y33" s="211">
        <v>0</v>
      </c>
      <c r="Z33" s="209">
        <v>0</v>
      </c>
      <c r="AA33" s="209">
        <v>0</v>
      </c>
      <c r="AB33" s="211">
        <v>0</v>
      </c>
      <c r="AC33" s="209">
        <v>0</v>
      </c>
      <c r="AD33" s="209">
        <v>0</v>
      </c>
      <c r="AE33" s="211">
        <v>0</v>
      </c>
      <c r="AF33" s="209">
        <v>0</v>
      </c>
      <c r="AG33" s="212">
        <v>8273.92</v>
      </c>
    </row>
    <row r="34" spans="1:33" ht="13">
      <c r="A34" s="206">
        <v>50</v>
      </c>
      <c r="B34" s="204"/>
      <c r="C34" s="205"/>
      <c r="D34" s="214"/>
      <c r="E34" s="215"/>
      <c r="F34" s="216"/>
      <c r="G34" s="203"/>
      <c r="H34" s="208"/>
      <c r="I34" s="214"/>
      <c r="J34" s="215"/>
      <c r="K34" s="180"/>
      <c r="L34" s="211"/>
      <c r="M34" s="208"/>
      <c r="N34" s="209"/>
      <c r="O34" s="209"/>
      <c r="P34" s="210">
        <v>0</v>
      </c>
      <c r="Q34" s="211">
        <v>0</v>
      </c>
      <c r="R34" s="210">
        <v>0</v>
      </c>
      <c r="S34" s="209"/>
      <c r="T34" s="209"/>
      <c r="U34" s="210">
        <v>0</v>
      </c>
      <c r="V34" s="211">
        <v>0</v>
      </c>
      <c r="W34" s="210">
        <v>0</v>
      </c>
      <c r="X34" s="209">
        <v>0</v>
      </c>
      <c r="Y34" s="211">
        <v>0</v>
      </c>
      <c r="Z34" s="209">
        <v>0</v>
      </c>
      <c r="AA34" s="209">
        <v>0</v>
      </c>
      <c r="AB34" s="211">
        <v>0</v>
      </c>
      <c r="AC34" s="209">
        <v>0</v>
      </c>
      <c r="AD34" s="209">
        <v>0</v>
      </c>
      <c r="AE34" s="211">
        <v>0</v>
      </c>
      <c r="AF34" s="209">
        <v>0</v>
      </c>
      <c r="AG34" s="212">
        <v>469.37</v>
      </c>
    </row>
    <row r="35" spans="1:33" ht="13">
      <c r="A35" s="206">
        <v>51</v>
      </c>
      <c r="B35" s="177"/>
      <c r="C35" s="178"/>
      <c r="D35" s="178"/>
      <c r="E35" s="223"/>
      <c r="F35" s="180"/>
      <c r="G35" s="181"/>
      <c r="H35" s="208"/>
      <c r="I35" s="183"/>
      <c r="J35" s="184"/>
      <c r="K35" s="180"/>
      <c r="L35" s="181"/>
      <c r="M35" s="208"/>
      <c r="N35" s="209"/>
      <c r="O35" s="209"/>
      <c r="P35" s="210">
        <v>0</v>
      </c>
      <c r="Q35" s="211">
        <v>0</v>
      </c>
      <c r="R35" s="210">
        <v>0</v>
      </c>
      <c r="S35" s="209"/>
      <c r="T35" s="209"/>
      <c r="U35" s="210">
        <v>0</v>
      </c>
      <c r="V35" s="211">
        <v>0</v>
      </c>
      <c r="W35" s="210">
        <v>0</v>
      </c>
      <c r="X35" s="209">
        <v>0</v>
      </c>
      <c r="Y35" s="211">
        <v>0</v>
      </c>
      <c r="Z35" s="209">
        <v>0</v>
      </c>
      <c r="AA35" s="209">
        <v>0</v>
      </c>
      <c r="AB35" s="211">
        <v>0</v>
      </c>
      <c r="AC35" s="209">
        <v>0</v>
      </c>
      <c r="AD35" s="209">
        <v>0</v>
      </c>
      <c r="AE35" s="211">
        <v>0</v>
      </c>
      <c r="AF35" s="209">
        <v>0</v>
      </c>
      <c r="AG35" s="212">
        <v>642.55999999999995</v>
      </c>
    </row>
    <row r="36" spans="1:33" ht="13">
      <c r="A36" s="206">
        <v>52</v>
      </c>
      <c r="B36" s="204"/>
      <c r="C36" s="205"/>
      <c r="D36" s="214"/>
      <c r="E36" s="217"/>
      <c r="F36" s="216"/>
      <c r="G36" s="203"/>
      <c r="H36" s="208"/>
      <c r="I36" s="209"/>
      <c r="J36" s="224"/>
      <c r="K36" s="180"/>
      <c r="L36" s="211"/>
      <c r="M36" s="208"/>
      <c r="N36" s="209"/>
      <c r="O36" s="209"/>
      <c r="P36" s="210">
        <v>0</v>
      </c>
      <c r="Q36" s="211">
        <v>0</v>
      </c>
      <c r="R36" s="210">
        <v>0</v>
      </c>
      <c r="S36" s="209"/>
      <c r="T36" s="209"/>
      <c r="U36" s="210">
        <v>0</v>
      </c>
      <c r="V36" s="211">
        <v>0</v>
      </c>
      <c r="W36" s="210">
        <v>0</v>
      </c>
      <c r="X36" s="209">
        <v>0</v>
      </c>
      <c r="Y36" s="211">
        <v>0</v>
      </c>
      <c r="Z36" s="209">
        <v>0</v>
      </c>
      <c r="AA36" s="209">
        <v>0</v>
      </c>
      <c r="AB36" s="211">
        <v>0</v>
      </c>
      <c r="AC36" s="209">
        <v>0</v>
      </c>
      <c r="AD36" s="209">
        <v>0</v>
      </c>
      <c r="AE36" s="211">
        <v>0</v>
      </c>
      <c r="AF36" s="209">
        <v>0</v>
      </c>
      <c r="AG36" s="212">
        <v>0</v>
      </c>
    </row>
    <row r="37" spans="1:33" ht="13">
      <c r="A37" s="206">
        <v>53</v>
      </c>
      <c r="B37" s="204"/>
      <c r="C37" s="205"/>
      <c r="D37" s="214"/>
      <c r="E37" s="215"/>
      <c r="F37" s="216"/>
      <c r="G37" s="203"/>
      <c r="H37" s="208"/>
      <c r="I37" s="214"/>
      <c r="J37" s="215"/>
      <c r="K37" s="180"/>
      <c r="L37" s="211"/>
      <c r="M37" s="208"/>
      <c r="N37" s="209"/>
      <c r="O37" s="209"/>
      <c r="P37" s="210">
        <v>0</v>
      </c>
      <c r="Q37" s="211">
        <v>0</v>
      </c>
      <c r="R37" s="210">
        <v>0</v>
      </c>
      <c r="S37" s="209"/>
      <c r="T37" s="209"/>
      <c r="U37" s="210">
        <v>0</v>
      </c>
      <c r="V37" s="211">
        <v>0</v>
      </c>
      <c r="W37" s="210">
        <v>0</v>
      </c>
      <c r="X37" s="209">
        <v>0</v>
      </c>
      <c r="Y37" s="211">
        <v>0</v>
      </c>
      <c r="Z37" s="209">
        <v>0</v>
      </c>
      <c r="AA37" s="209">
        <v>0</v>
      </c>
      <c r="AB37" s="211">
        <v>0</v>
      </c>
      <c r="AC37" s="209">
        <v>0</v>
      </c>
      <c r="AD37" s="209">
        <v>0</v>
      </c>
      <c r="AE37" s="211">
        <v>0</v>
      </c>
      <c r="AF37" s="209">
        <v>0</v>
      </c>
      <c r="AG37" s="212">
        <v>595.08999999999992</v>
      </c>
    </row>
    <row r="38" spans="1:33" ht="13">
      <c r="A38" s="206">
        <v>54</v>
      </c>
      <c r="B38" s="218"/>
      <c r="C38" s="205"/>
      <c r="D38" s="214"/>
      <c r="E38" s="215"/>
      <c r="F38" s="216"/>
      <c r="G38" s="203"/>
      <c r="H38" s="208"/>
      <c r="I38" s="214"/>
      <c r="J38" s="215"/>
      <c r="K38" s="180"/>
      <c r="L38" s="211"/>
      <c r="M38" s="208"/>
      <c r="N38" s="209"/>
      <c r="O38" s="209"/>
      <c r="P38" s="210">
        <v>0</v>
      </c>
      <c r="Q38" s="211">
        <v>0</v>
      </c>
      <c r="R38" s="210">
        <v>0</v>
      </c>
      <c r="S38" s="209"/>
      <c r="T38" s="209"/>
      <c r="U38" s="210">
        <v>0</v>
      </c>
      <c r="V38" s="211">
        <v>0</v>
      </c>
      <c r="W38" s="210">
        <v>0</v>
      </c>
      <c r="X38" s="209">
        <v>0</v>
      </c>
      <c r="Y38" s="211">
        <v>0</v>
      </c>
      <c r="Z38" s="209">
        <v>0</v>
      </c>
      <c r="AA38" s="209">
        <v>0</v>
      </c>
      <c r="AB38" s="211">
        <v>0</v>
      </c>
      <c r="AC38" s="209">
        <v>0</v>
      </c>
      <c r="AD38" s="209">
        <v>0</v>
      </c>
      <c r="AE38" s="211">
        <v>0</v>
      </c>
      <c r="AF38" s="209">
        <v>0</v>
      </c>
      <c r="AG38" s="212">
        <v>804.87</v>
      </c>
    </row>
    <row r="39" spans="1:33" ht="13">
      <c r="A39" s="206">
        <v>55</v>
      </c>
      <c r="B39" s="177"/>
      <c r="C39" s="178"/>
      <c r="D39" s="178"/>
      <c r="E39" s="179"/>
      <c r="F39" s="180"/>
      <c r="G39" s="181"/>
      <c r="H39" s="208"/>
      <c r="I39" s="183"/>
      <c r="J39" s="184"/>
      <c r="K39" s="180"/>
      <c r="L39" s="181"/>
      <c r="M39" s="208"/>
      <c r="N39" s="209"/>
      <c r="O39" s="209"/>
      <c r="P39" s="210">
        <v>0</v>
      </c>
      <c r="Q39" s="211">
        <v>0</v>
      </c>
      <c r="R39" s="210">
        <v>0</v>
      </c>
      <c r="S39" s="209"/>
      <c r="T39" s="209"/>
      <c r="U39" s="210">
        <v>0</v>
      </c>
      <c r="V39" s="211">
        <v>0</v>
      </c>
      <c r="W39" s="210">
        <v>0</v>
      </c>
      <c r="X39" s="209">
        <v>0</v>
      </c>
      <c r="Y39" s="211">
        <v>0</v>
      </c>
      <c r="Z39" s="209">
        <v>0</v>
      </c>
      <c r="AA39" s="209">
        <v>0</v>
      </c>
      <c r="AB39" s="211">
        <v>0</v>
      </c>
      <c r="AC39" s="209">
        <v>0</v>
      </c>
      <c r="AD39" s="209">
        <v>0</v>
      </c>
      <c r="AE39" s="211">
        <v>0</v>
      </c>
      <c r="AF39" s="209">
        <v>0</v>
      </c>
      <c r="AG39" s="212">
        <v>24.240000000000002</v>
      </c>
    </row>
    <row r="40" spans="1:33" ht="13">
      <c r="A40" s="206">
        <v>56</v>
      </c>
      <c r="B40" s="204"/>
      <c r="C40" s="178"/>
      <c r="D40" s="178"/>
      <c r="E40" s="179"/>
      <c r="F40" s="180"/>
      <c r="G40" s="181"/>
      <c r="H40" s="208"/>
      <c r="I40" s="183"/>
      <c r="J40" s="184"/>
      <c r="K40" s="180"/>
      <c r="L40" s="181"/>
      <c r="M40" s="208"/>
      <c r="N40" s="209"/>
      <c r="O40" s="209"/>
      <c r="P40" s="210">
        <v>0</v>
      </c>
      <c r="Q40" s="211">
        <v>0</v>
      </c>
      <c r="R40" s="210">
        <v>0</v>
      </c>
      <c r="S40" s="209"/>
      <c r="T40" s="209"/>
      <c r="U40" s="210">
        <v>0</v>
      </c>
      <c r="V40" s="211">
        <v>0</v>
      </c>
      <c r="W40" s="210">
        <v>0</v>
      </c>
      <c r="X40" s="209">
        <v>0</v>
      </c>
      <c r="Y40" s="211">
        <v>0</v>
      </c>
      <c r="Z40" s="209">
        <v>0</v>
      </c>
      <c r="AA40" s="209">
        <v>0</v>
      </c>
      <c r="AB40" s="211">
        <v>0</v>
      </c>
      <c r="AC40" s="209">
        <v>0</v>
      </c>
      <c r="AD40" s="209">
        <v>0</v>
      </c>
      <c r="AE40" s="211">
        <v>0</v>
      </c>
      <c r="AF40" s="209">
        <v>0</v>
      </c>
      <c r="AG40" s="212">
        <v>250.48000000000002</v>
      </c>
    </row>
    <row r="41" spans="1:33" ht="13">
      <c r="A41" s="206">
        <v>57</v>
      </c>
      <c r="B41" s="204"/>
      <c r="C41" s="205"/>
      <c r="D41" s="214"/>
      <c r="E41" s="217"/>
      <c r="F41" s="216"/>
      <c r="G41" s="203"/>
      <c r="H41" s="208"/>
      <c r="I41" s="209"/>
      <c r="J41" s="224"/>
      <c r="K41" s="180"/>
      <c r="L41" s="211"/>
      <c r="M41" s="208"/>
      <c r="N41" s="209"/>
      <c r="O41" s="209"/>
      <c r="P41" s="210">
        <v>0</v>
      </c>
      <c r="Q41" s="211">
        <v>0</v>
      </c>
      <c r="R41" s="210">
        <v>0</v>
      </c>
      <c r="S41" s="209"/>
      <c r="T41" s="209"/>
      <c r="U41" s="210">
        <v>0</v>
      </c>
      <c r="V41" s="211">
        <v>0</v>
      </c>
      <c r="W41" s="210">
        <v>0</v>
      </c>
      <c r="X41" s="209">
        <v>0</v>
      </c>
      <c r="Y41" s="211">
        <v>0</v>
      </c>
      <c r="Z41" s="209">
        <v>0</v>
      </c>
      <c r="AA41" s="209">
        <v>0</v>
      </c>
      <c r="AB41" s="211">
        <v>0</v>
      </c>
      <c r="AC41" s="209">
        <v>0</v>
      </c>
      <c r="AD41" s="209">
        <v>0</v>
      </c>
      <c r="AE41" s="211">
        <v>0</v>
      </c>
      <c r="AF41" s="209">
        <v>0</v>
      </c>
      <c r="AG41" s="212">
        <v>0</v>
      </c>
    </row>
    <row r="42" spans="1:33" ht="13">
      <c r="A42" s="206">
        <v>58</v>
      </c>
      <c r="B42" s="204"/>
      <c r="C42" s="205"/>
      <c r="D42" s="214"/>
      <c r="E42" s="215"/>
      <c r="F42" s="216"/>
      <c r="G42" s="203"/>
      <c r="H42" s="208"/>
      <c r="I42" s="209"/>
      <c r="J42" s="224"/>
      <c r="K42" s="180"/>
      <c r="L42" s="211"/>
      <c r="M42" s="208"/>
      <c r="N42" s="209"/>
      <c r="O42" s="209"/>
      <c r="P42" s="210">
        <v>0</v>
      </c>
      <c r="Q42" s="211">
        <v>0</v>
      </c>
      <c r="R42" s="210">
        <v>0</v>
      </c>
      <c r="S42" s="209"/>
      <c r="T42" s="209"/>
      <c r="U42" s="210">
        <v>0</v>
      </c>
      <c r="V42" s="211">
        <v>0</v>
      </c>
      <c r="W42" s="210">
        <v>0</v>
      </c>
      <c r="X42" s="209">
        <v>0</v>
      </c>
      <c r="Y42" s="211">
        <v>0</v>
      </c>
      <c r="Z42" s="209">
        <v>0</v>
      </c>
      <c r="AA42" s="209">
        <v>0</v>
      </c>
      <c r="AB42" s="211">
        <v>0</v>
      </c>
      <c r="AC42" s="209">
        <v>0</v>
      </c>
      <c r="AD42" s="209">
        <v>0</v>
      </c>
      <c r="AE42" s="211">
        <v>0</v>
      </c>
      <c r="AF42" s="209">
        <v>0</v>
      </c>
      <c r="AG42" s="212">
        <v>0</v>
      </c>
    </row>
    <row r="43" spans="1:33" ht="13">
      <c r="A43" s="206">
        <v>59</v>
      </c>
      <c r="B43" s="204"/>
      <c r="C43" s="205"/>
      <c r="D43" s="214"/>
      <c r="E43" s="215"/>
      <c r="F43" s="216"/>
      <c r="G43" s="203"/>
      <c r="H43" s="208"/>
      <c r="I43" s="214"/>
      <c r="J43" s="215"/>
      <c r="K43" s="180"/>
      <c r="L43" s="211"/>
      <c r="M43" s="208"/>
      <c r="N43" s="209"/>
      <c r="O43" s="209"/>
      <c r="P43" s="210">
        <v>0</v>
      </c>
      <c r="Q43" s="211">
        <v>0</v>
      </c>
      <c r="R43" s="210">
        <v>0</v>
      </c>
      <c r="S43" s="209"/>
      <c r="T43" s="209"/>
      <c r="U43" s="210">
        <v>0</v>
      </c>
      <c r="V43" s="211">
        <v>0</v>
      </c>
      <c r="W43" s="210">
        <v>0</v>
      </c>
      <c r="X43" s="209">
        <v>0</v>
      </c>
      <c r="Y43" s="211">
        <v>0</v>
      </c>
      <c r="Z43" s="209">
        <v>0</v>
      </c>
      <c r="AA43" s="209">
        <v>0</v>
      </c>
      <c r="AB43" s="211">
        <v>0</v>
      </c>
      <c r="AC43" s="209">
        <v>0</v>
      </c>
      <c r="AD43" s="209">
        <v>0</v>
      </c>
      <c r="AE43" s="211">
        <v>0</v>
      </c>
      <c r="AF43" s="209">
        <v>0</v>
      </c>
      <c r="AG43" s="212">
        <v>0</v>
      </c>
    </row>
    <row r="44" spans="1:33" ht="13">
      <c r="A44" s="206">
        <v>60</v>
      </c>
      <c r="B44" s="218"/>
      <c r="C44" s="205"/>
      <c r="D44" s="214"/>
      <c r="E44" s="215"/>
      <c r="F44" s="216"/>
      <c r="G44" s="203"/>
      <c r="H44" s="208"/>
      <c r="I44" s="214"/>
      <c r="J44" s="215"/>
      <c r="K44" s="180"/>
      <c r="L44" s="211"/>
      <c r="M44" s="208"/>
      <c r="N44" s="209"/>
      <c r="O44" s="209"/>
      <c r="P44" s="210">
        <v>0</v>
      </c>
      <c r="Q44" s="211">
        <v>0</v>
      </c>
      <c r="R44" s="210">
        <v>0</v>
      </c>
      <c r="S44" s="209"/>
      <c r="T44" s="209"/>
      <c r="U44" s="210">
        <v>0</v>
      </c>
      <c r="V44" s="211">
        <v>0</v>
      </c>
      <c r="W44" s="210">
        <v>0</v>
      </c>
      <c r="X44" s="209">
        <v>0</v>
      </c>
      <c r="Y44" s="211">
        <v>0</v>
      </c>
      <c r="Z44" s="209">
        <v>0</v>
      </c>
      <c r="AA44" s="209">
        <v>0</v>
      </c>
      <c r="AB44" s="211">
        <v>0</v>
      </c>
      <c r="AC44" s="209">
        <v>0</v>
      </c>
      <c r="AD44" s="209">
        <v>0</v>
      </c>
      <c r="AE44" s="211">
        <v>0</v>
      </c>
      <c r="AF44" s="209">
        <v>0</v>
      </c>
      <c r="AG44" s="212">
        <v>797.75</v>
      </c>
    </row>
    <row r="45" spans="1:33" ht="13">
      <c r="A45" s="206">
        <v>61</v>
      </c>
      <c r="B45" s="204"/>
      <c r="C45" s="178"/>
      <c r="D45" s="178"/>
      <c r="E45" s="179"/>
      <c r="F45" s="180"/>
      <c r="G45" s="181"/>
      <c r="H45" s="208"/>
      <c r="I45" s="183"/>
      <c r="J45" s="184"/>
      <c r="K45" s="180"/>
      <c r="L45" s="181"/>
      <c r="M45" s="208"/>
      <c r="N45" s="209"/>
      <c r="O45" s="209"/>
      <c r="P45" s="210">
        <v>0</v>
      </c>
      <c r="Q45" s="211">
        <v>0</v>
      </c>
      <c r="R45" s="210">
        <v>0</v>
      </c>
      <c r="S45" s="209"/>
      <c r="T45" s="209"/>
      <c r="U45" s="210">
        <v>0</v>
      </c>
      <c r="V45" s="211">
        <v>0</v>
      </c>
      <c r="W45" s="210">
        <v>0</v>
      </c>
      <c r="X45" s="209">
        <v>0</v>
      </c>
      <c r="Y45" s="211">
        <v>0</v>
      </c>
      <c r="Z45" s="209">
        <v>0</v>
      </c>
      <c r="AA45" s="209">
        <v>0</v>
      </c>
      <c r="AB45" s="211">
        <v>0</v>
      </c>
      <c r="AC45" s="209">
        <v>0</v>
      </c>
      <c r="AD45" s="209">
        <v>0</v>
      </c>
      <c r="AE45" s="211">
        <v>0</v>
      </c>
      <c r="AF45" s="209">
        <v>0</v>
      </c>
      <c r="AG45" s="212">
        <v>121.2</v>
      </c>
    </row>
    <row r="46" spans="1:33" ht="13">
      <c r="A46" s="206">
        <v>62</v>
      </c>
      <c r="B46" s="204"/>
      <c r="C46" s="178"/>
      <c r="D46" s="178"/>
      <c r="E46" s="179"/>
      <c r="F46" s="180"/>
      <c r="G46" s="181"/>
      <c r="H46" s="208"/>
      <c r="I46" s="183"/>
      <c r="J46" s="184"/>
      <c r="K46" s="180"/>
      <c r="L46" s="181"/>
      <c r="M46" s="208"/>
      <c r="N46" s="209"/>
      <c r="O46" s="209"/>
      <c r="P46" s="210">
        <v>0</v>
      </c>
      <c r="Q46" s="211">
        <v>0</v>
      </c>
      <c r="R46" s="210">
        <v>0</v>
      </c>
      <c r="S46" s="209"/>
      <c r="T46" s="209"/>
      <c r="U46" s="210">
        <v>0</v>
      </c>
      <c r="V46" s="211">
        <v>0</v>
      </c>
      <c r="W46" s="210">
        <v>0</v>
      </c>
      <c r="X46" s="209">
        <v>0</v>
      </c>
      <c r="Y46" s="211">
        <v>0</v>
      </c>
      <c r="Z46" s="209">
        <v>0</v>
      </c>
      <c r="AA46" s="209">
        <v>0</v>
      </c>
      <c r="AB46" s="211">
        <v>0</v>
      </c>
      <c r="AC46" s="209">
        <v>0</v>
      </c>
      <c r="AD46" s="209">
        <v>0</v>
      </c>
      <c r="AE46" s="211">
        <v>0</v>
      </c>
      <c r="AF46" s="209">
        <v>0</v>
      </c>
      <c r="AG46" s="212">
        <v>121.2</v>
      </c>
    </row>
    <row r="47" spans="1:33" ht="13">
      <c r="A47" s="206">
        <v>63</v>
      </c>
      <c r="B47" s="204"/>
      <c r="C47" s="205"/>
      <c r="D47" s="214"/>
      <c r="E47" s="215"/>
      <c r="F47" s="216"/>
      <c r="G47" s="203"/>
      <c r="H47" s="208"/>
      <c r="I47" s="209"/>
      <c r="J47" s="224"/>
      <c r="K47" s="180"/>
      <c r="L47" s="211"/>
      <c r="M47" s="208"/>
      <c r="N47" s="209"/>
      <c r="O47" s="209"/>
      <c r="P47" s="210">
        <v>0</v>
      </c>
      <c r="Q47" s="211">
        <v>0</v>
      </c>
      <c r="R47" s="210">
        <v>0</v>
      </c>
      <c r="S47" s="209"/>
      <c r="T47" s="209"/>
      <c r="U47" s="210">
        <v>0</v>
      </c>
      <c r="V47" s="211">
        <v>0</v>
      </c>
      <c r="W47" s="210">
        <v>0</v>
      </c>
      <c r="X47" s="209">
        <v>0</v>
      </c>
      <c r="Y47" s="211">
        <v>0</v>
      </c>
      <c r="Z47" s="209">
        <v>0</v>
      </c>
      <c r="AA47" s="209">
        <v>0</v>
      </c>
      <c r="AB47" s="211">
        <v>0</v>
      </c>
      <c r="AC47" s="209">
        <v>0</v>
      </c>
      <c r="AD47" s="209">
        <v>0</v>
      </c>
      <c r="AE47" s="211">
        <v>0</v>
      </c>
      <c r="AF47" s="209">
        <v>0</v>
      </c>
      <c r="AG47" s="212">
        <v>0</v>
      </c>
    </row>
    <row r="48" spans="1:33" ht="13">
      <c r="A48" s="206">
        <v>64</v>
      </c>
      <c r="B48" s="204"/>
      <c r="C48" s="205"/>
      <c r="D48" s="214"/>
      <c r="E48" s="215"/>
      <c r="F48" s="216"/>
      <c r="G48" s="203"/>
      <c r="H48" s="208"/>
      <c r="I48" s="209"/>
      <c r="J48" s="224"/>
      <c r="K48" s="180"/>
      <c r="L48" s="211"/>
      <c r="M48" s="208"/>
      <c r="N48" s="209"/>
      <c r="O48" s="209"/>
      <c r="P48" s="210">
        <v>0</v>
      </c>
      <c r="Q48" s="211">
        <v>0</v>
      </c>
      <c r="R48" s="210">
        <v>0</v>
      </c>
      <c r="S48" s="209"/>
      <c r="T48" s="209"/>
      <c r="U48" s="210">
        <v>0</v>
      </c>
      <c r="V48" s="211">
        <v>0</v>
      </c>
      <c r="W48" s="210">
        <v>0</v>
      </c>
      <c r="X48" s="209">
        <v>0</v>
      </c>
      <c r="Y48" s="211">
        <v>0</v>
      </c>
      <c r="Z48" s="209">
        <v>0</v>
      </c>
      <c r="AA48" s="209">
        <v>0</v>
      </c>
      <c r="AB48" s="211">
        <v>0</v>
      </c>
      <c r="AC48" s="209">
        <v>0</v>
      </c>
      <c r="AD48" s="209">
        <v>0</v>
      </c>
      <c r="AE48" s="211">
        <v>0</v>
      </c>
      <c r="AF48" s="209">
        <v>0</v>
      </c>
      <c r="AG48" s="212">
        <v>0</v>
      </c>
    </row>
    <row r="49" spans="1:33" ht="13">
      <c r="A49" s="206">
        <v>65</v>
      </c>
      <c r="B49" s="177"/>
      <c r="C49" s="178"/>
      <c r="D49" s="178"/>
      <c r="E49" s="222"/>
      <c r="F49" s="180"/>
      <c r="G49" s="181"/>
      <c r="H49" s="208"/>
      <c r="I49" s="183"/>
      <c r="J49" s="184"/>
      <c r="K49" s="180"/>
      <c r="L49" s="181"/>
      <c r="M49" s="208"/>
      <c r="N49" s="209"/>
      <c r="O49" s="209"/>
      <c r="P49" s="210">
        <v>0</v>
      </c>
      <c r="Q49" s="211">
        <v>0</v>
      </c>
      <c r="R49" s="210">
        <v>0</v>
      </c>
      <c r="S49" s="209"/>
      <c r="T49" s="209"/>
      <c r="U49" s="210">
        <v>0</v>
      </c>
      <c r="V49" s="211">
        <v>0</v>
      </c>
      <c r="W49" s="210">
        <v>0</v>
      </c>
      <c r="X49" s="209">
        <v>0</v>
      </c>
      <c r="Y49" s="211">
        <v>0</v>
      </c>
      <c r="Z49" s="209">
        <v>0</v>
      </c>
      <c r="AA49" s="209">
        <v>0</v>
      </c>
      <c r="AB49" s="211">
        <v>0</v>
      </c>
      <c r="AC49" s="209">
        <v>0</v>
      </c>
      <c r="AD49" s="209">
        <v>0</v>
      </c>
      <c r="AE49" s="211">
        <v>0</v>
      </c>
      <c r="AF49" s="209">
        <v>0</v>
      </c>
      <c r="AG49" s="212">
        <v>3386.13</v>
      </c>
    </row>
    <row r="50" spans="1:33" ht="13">
      <c r="A50" s="206">
        <v>66</v>
      </c>
      <c r="B50" s="204"/>
      <c r="C50" s="205"/>
      <c r="D50" s="214"/>
      <c r="E50" s="215"/>
      <c r="F50" s="216"/>
      <c r="G50" s="203"/>
      <c r="H50" s="208"/>
      <c r="I50" s="209"/>
      <c r="J50" s="224"/>
      <c r="K50" s="180"/>
      <c r="L50" s="211"/>
      <c r="M50" s="208"/>
      <c r="N50" s="209"/>
      <c r="O50" s="209"/>
      <c r="P50" s="210">
        <v>0</v>
      </c>
      <c r="Q50" s="211">
        <v>0</v>
      </c>
      <c r="R50" s="210">
        <v>0</v>
      </c>
      <c r="S50" s="209"/>
      <c r="T50" s="209"/>
      <c r="U50" s="210">
        <v>0</v>
      </c>
      <c r="V50" s="211">
        <v>0</v>
      </c>
      <c r="W50" s="210">
        <v>0</v>
      </c>
      <c r="X50" s="209">
        <v>0</v>
      </c>
      <c r="Y50" s="211">
        <v>0</v>
      </c>
      <c r="Z50" s="209">
        <v>0</v>
      </c>
      <c r="AA50" s="209">
        <v>0</v>
      </c>
      <c r="AB50" s="211">
        <v>0</v>
      </c>
      <c r="AC50" s="209">
        <v>0</v>
      </c>
      <c r="AD50" s="209">
        <v>0</v>
      </c>
      <c r="AE50" s="211">
        <v>0</v>
      </c>
      <c r="AF50" s="209">
        <v>0</v>
      </c>
      <c r="AG50" s="212">
        <v>231.95999999999998</v>
      </c>
    </row>
    <row r="51" spans="1:33" ht="13">
      <c r="A51" s="206">
        <v>67</v>
      </c>
      <c r="B51" s="213"/>
      <c r="C51" s="205"/>
      <c r="D51" s="214"/>
      <c r="E51" s="215"/>
      <c r="F51" s="216"/>
      <c r="G51" s="220"/>
      <c r="H51" s="208"/>
      <c r="I51" s="214"/>
      <c r="J51" s="215"/>
      <c r="K51" s="180"/>
      <c r="L51" s="211"/>
      <c r="M51" s="208"/>
      <c r="N51" s="209"/>
      <c r="O51" s="209"/>
      <c r="P51" s="210">
        <v>0</v>
      </c>
      <c r="Q51" s="211">
        <v>0</v>
      </c>
      <c r="R51" s="210">
        <v>0</v>
      </c>
      <c r="S51" s="209"/>
      <c r="T51" s="209"/>
      <c r="U51" s="210">
        <v>0</v>
      </c>
      <c r="V51" s="211">
        <v>0</v>
      </c>
      <c r="W51" s="210">
        <v>0</v>
      </c>
      <c r="X51" s="209">
        <v>0</v>
      </c>
      <c r="Y51" s="211">
        <v>0</v>
      </c>
      <c r="Z51" s="209">
        <v>0</v>
      </c>
      <c r="AA51" s="209">
        <v>0</v>
      </c>
      <c r="AB51" s="211">
        <v>0</v>
      </c>
      <c r="AC51" s="209">
        <v>0</v>
      </c>
      <c r="AD51" s="209">
        <v>0</v>
      </c>
      <c r="AE51" s="211">
        <v>0</v>
      </c>
      <c r="AF51" s="209">
        <v>0</v>
      </c>
      <c r="AG51" s="212">
        <v>0</v>
      </c>
    </row>
    <row r="52" spans="1:33" ht="13">
      <c r="A52" s="206">
        <v>68</v>
      </c>
      <c r="B52" s="177"/>
      <c r="C52" s="178"/>
      <c r="D52" s="178"/>
      <c r="E52" s="179"/>
      <c r="F52" s="180"/>
      <c r="G52" s="181"/>
      <c r="H52" s="208"/>
      <c r="I52" s="183"/>
      <c r="J52" s="184"/>
      <c r="K52" s="180"/>
      <c r="L52" s="181"/>
      <c r="M52" s="208"/>
      <c r="N52" s="209"/>
      <c r="O52" s="209"/>
      <c r="P52" s="210">
        <v>0</v>
      </c>
      <c r="Q52" s="211">
        <v>0</v>
      </c>
      <c r="R52" s="210">
        <v>0</v>
      </c>
      <c r="S52" s="209"/>
      <c r="T52" s="209"/>
      <c r="U52" s="210">
        <v>0</v>
      </c>
      <c r="V52" s="211">
        <v>0</v>
      </c>
      <c r="W52" s="210">
        <v>0</v>
      </c>
      <c r="X52" s="209">
        <v>0</v>
      </c>
      <c r="Y52" s="211">
        <v>0</v>
      </c>
      <c r="Z52" s="209">
        <v>0</v>
      </c>
      <c r="AA52" s="209">
        <v>0</v>
      </c>
      <c r="AB52" s="211">
        <v>0</v>
      </c>
      <c r="AC52" s="209">
        <v>0</v>
      </c>
      <c r="AD52" s="209">
        <v>0</v>
      </c>
      <c r="AE52" s="211">
        <v>0</v>
      </c>
      <c r="AF52" s="209">
        <v>0</v>
      </c>
      <c r="AG52" s="212">
        <v>2199.7799999999997</v>
      </c>
    </row>
    <row r="53" spans="1:33" ht="13">
      <c r="A53" s="206">
        <v>69</v>
      </c>
      <c r="B53" s="177"/>
      <c r="C53" s="178"/>
      <c r="D53" s="178"/>
      <c r="E53" s="179"/>
      <c r="F53" s="180"/>
      <c r="G53" s="181"/>
      <c r="H53" s="208"/>
      <c r="I53" s="183"/>
      <c r="J53" s="184"/>
      <c r="K53" s="180"/>
      <c r="L53" s="181"/>
      <c r="M53" s="208"/>
      <c r="N53" s="209"/>
      <c r="O53" s="209"/>
      <c r="P53" s="210">
        <v>0</v>
      </c>
      <c r="Q53" s="211">
        <v>0</v>
      </c>
      <c r="R53" s="210">
        <v>0</v>
      </c>
      <c r="S53" s="209"/>
      <c r="T53" s="209"/>
      <c r="U53" s="210">
        <v>0</v>
      </c>
      <c r="V53" s="211">
        <v>0</v>
      </c>
      <c r="W53" s="210">
        <v>0</v>
      </c>
      <c r="X53" s="209">
        <v>0</v>
      </c>
      <c r="Y53" s="211">
        <v>0</v>
      </c>
      <c r="Z53" s="209">
        <v>0</v>
      </c>
      <c r="AA53" s="209">
        <v>0</v>
      </c>
      <c r="AB53" s="211">
        <v>0</v>
      </c>
      <c r="AC53" s="209">
        <v>0</v>
      </c>
      <c r="AD53" s="209">
        <v>0</v>
      </c>
      <c r="AE53" s="211">
        <v>0</v>
      </c>
      <c r="AF53" s="209">
        <v>0</v>
      </c>
      <c r="AG53" s="212">
        <v>1501.67</v>
      </c>
    </row>
    <row r="54" spans="1:33" ht="13">
      <c r="A54" s="206">
        <v>70</v>
      </c>
      <c r="B54" s="204"/>
      <c r="C54" s="205"/>
      <c r="D54" s="214"/>
      <c r="E54" s="215"/>
      <c r="F54" s="216"/>
      <c r="G54" s="203"/>
      <c r="H54" s="208"/>
      <c r="I54" s="209"/>
      <c r="J54" s="224"/>
      <c r="K54" s="180"/>
      <c r="L54" s="211"/>
      <c r="M54" s="208"/>
      <c r="N54" s="209"/>
      <c r="O54" s="209"/>
      <c r="P54" s="210">
        <v>0</v>
      </c>
      <c r="Q54" s="211">
        <v>0</v>
      </c>
      <c r="R54" s="210">
        <v>0</v>
      </c>
      <c r="S54" s="209"/>
      <c r="T54" s="209"/>
      <c r="U54" s="210">
        <v>0</v>
      </c>
      <c r="V54" s="211">
        <v>0</v>
      </c>
      <c r="W54" s="210">
        <v>0</v>
      </c>
      <c r="X54" s="209">
        <v>0</v>
      </c>
      <c r="Y54" s="211">
        <v>0</v>
      </c>
      <c r="Z54" s="209">
        <v>0</v>
      </c>
      <c r="AA54" s="209">
        <v>0</v>
      </c>
      <c r="AB54" s="211">
        <v>0</v>
      </c>
      <c r="AC54" s="209">
        <v>0</v>
      </c>
      <c r="AD54" s="209">
        <v>0</v>
      </c>
      <c r="AE54" s="211">
        <v>0</v>
      </c>
      <c r="AF54" s="209">
        <v>0</v>
      </c>
      <c r="AG54" s="212">
        <v>0</v>
      </c>
    </row>
    <row r="55" spans="1:33" ht="13">
      <c r="A55" s="206">
        <v>71</v>
      </c>
      <c r="B55" s="177"/>
      <c r="C55" s="178"/>
      <c r="D55" s="178"/>
      <c r="E55" s="179"/>
      <c r="F55" s="180"/>
      <c r="G55" s="181"/>
      <c r="H55" s="208"/>
      <c r="I55" s="183"/>
      <c r="J55" s="184"/>
      <c r="K55" s="180"/>
      <c r="L55" s="181"/>
      <c r="M55" s="208"/>
      <c r="N55" s="209"/>
      <c r="O55" s="209"/>
      <c r="P55" s="210">
        <v>0</v>
      </c>
      <c r="Q55" s="211">
        <v>0</v>
      </c>
      <c r="R55" s="210">
        <v>0</v>
      </c>
      <c r="S55" s="209"/>
      <c r="T55" s="209"/>
      <c r="U55" s="210">
        <v>0</v>
      </c>
      <c r="V55" s="211">
        <v>0</v>
      </c>
      <c r="W55" s="210">
        <v>0</v>
      </c>
      <c r="X55" s="209">
        <v>0</v>
      </c>
      <c r="Y55" s="211">
        <v>0</v>
      </c>
      <c r="Z55" s="209">
        <v>0</v>
      </c>
      <c r="AA55" s="209">
        <v>0</v>
      </c>
      <c r="AB55" s="211">
        <v>0</v>
      </c>
      <c r="AC55" s="209">
        <v>0</v>
      </c>
      <c r="AD55" s="209">
        <v>0</v>
      </c>
      <c r="AE55" s="211">
        <v>0</v>
      </c>
      <c r="AF55" s="209">
        <v>0</v>
      </c>
      <c r="AG55" s="212">
        <v>82.32</v>
      </c>
    </row>
    <row r="56" spans="1:33" ht="13">
      <c r="A56" s="206">
        <v>72</v>
      </c>
      <c r="B56" s="213"/>
      <c r="C56" s="205"/>
      <c r="D56" s="214"/>
      <c r="E56" s="217"/>
      <c r="F56" s="216"/>
      <c r="G56" s="220"/>
      <c r="H56" s="208"/>
      <c r="I56" s="209"/>
      <c r="J56" s="224"/>
      <c r="K56" s="180"/>
      <c r="L56" s="211"/>
      <c r="M56" s="208"/>
      <c r="N56" s="209"/>
      <c r="O56" s="209"/>
      <c r="P56" s="210">
        <v>0</v>
      </c>
      <c r="Q56" s="211">
        <v>0</v>
      </c>
      <c r="R56" s="210">
        <v>0</v>
      </c>
      <c r="S56" s="209"/>
      <c r="T56" s="209"/>
      <c r="U56" s="210">
        <v>0</v>
      </c>
      <c r="V56" s="211">
        <v>0</v>
      </c>
      <c r="W56" s="210">
        <v>0</v>
      </c>
      <c r="X56" s="209">
        <v>0</v>
      </c>
      <c r="Y56" s="211">
        <v>0</v>
      </c>
      <c r="Z56" s="209">
        <v>0</v>
      </c>
      <c r="AA56" s="209">
        <v>0</v>
      </c>
      <c r="AB56" s="211">
        <v>0</v>
      </c>
      <c r="AC56" s="209">
        <v>0</v>
      </c>
      <c r="AD56" s="209">
        <v>0</v>
      </c>
      <c r="AE56" s="211">
        <v>0</v>
      </c>
      <c r="AF56" s="209">
        <v>0</v>
      </c>
      <c r="AG56" s="212">
        <v>0</v>
      </c>
    </row>
    <row r="57" spans="1:33" ht="13">
      <c r="A57" s="206">
        <v>73</v>
      </c>
      <c r="B57" s="177"/>
      <c r="C57" s="178"/>
      <c r="D57" s="178"/>
      <c r="E57" s="179"/>
      <c r="F57" s="180"/>
      <c r="G57" s="181"/>
      <c r="H57" s="208"/>
      <c r="I57" s="183"/>
      <c r="J57" s="184"/>
      <c r="K57" s="180"/>
      <c r="L57" s="181"/>
      <c r="M57" s="208"/>
      <c r="N57" s="209"/>
      <c r="O57" s="209"/>
      <c r="P57" s="210">
        <v>0</v>
      </c>
      <c r="Q57" s="211">
        <v>0</v>
      </c>
      <c r="R57" s="210">
        <v>0</v>
      </c>
      <c r="S57" s="209"/>
      <c r="T57" s="209"/>
      <c r="U57" s="210">
        <v>0</v>
      </c>
      <c r="V57" s="211">
        <v>0</v>
      </c>
      <c r="W57" s="210">
        <v>0</v>
      </c>
      <c r="X57" s="209">
        <v>0</v>
      </c>
      <c r="Y57" s="211">
        <v>0</v>
      </c>
      <c r="Z57" s="209">
        <v>0</v>
      </c>
      <c r="AA57" s="209">
        <v>0</v>
      </c>
      <c r="AB57" s="211">
        <v>0</v>
      </c>
      <c r="AC57" s="209">
        <v>0</v>
      </c>
      <c r="AD57" s="209">
        <v>0</v>
      </c>
      <c r="AE57" s="211">
        <v>0</v>
      </c>
      <c r="AF57" s="209">
        <v>0</v>
      </c>
      <c r="AG57" s="212">
        <v>452.48</v>
      </c>
    </row>
    <row r="58" spans="1:33" ht="13">
      <c r="A58" s="206">
        <v>74</v>
      </c>
      <c r="B58" s="213"/>
      <c r="C58" s="205"/>
      <c r="D58" s="214"/>
      <c r="E58" s="217"/>
      <c r="F58" s="216"/>
      <c r="G58" s="220"/>
      <c r="H58" s="208"/>
      <c r="I58" s="209"/>
      <c r="J58" s="224"/>
      <c r="K58" s="180"/>
      <c r="L58" s="211"/>
      <c r="M58" s="208"/>
      <c r="N58" s="209"/>
      <c r="O58" s="209"/>
      <c r="P58" s="210">
        <v>0</v>
      </c>
      <c r="Q58" s="211">
        <v>0</v>
      </c>
      <c r="R58" s="210">
        <v>0</v>
      </c>
      <c r="S58" s="209"/>
      <c r="T58" s="209"/>
      <c r="U58" s="210">
        <v>0</v>
      </c>
      <c r="V58" s="211">
        <v>0</v>
      </c>
      <c r="W58" s="210">
        <v>0</v>
      </c>
      <c r="X58" s="209">
        <v>0</v>
      </c>
      <c r="Y58" s="211">
        <v>0</v>
      </c>
      <c r="Z58" s="209">
        <v>0</v>
      </c>
      <c r="AA58" s="209">
        <v>0</v>
      </c>
      <c r="AB58" s="211">
        <v>0</v>
      </c>
      <c r="AC58" s="209">
        <v>0</v>
      </c>
      <c r="AD58" s="209">
        <v>0</v>
      </c>
      <c r="AE58" s="211">
        <v>0</v>
      </c>
      <c r="AF58" s="209">
        <v>0</v>
      </c>
      <c r="AG58" s="212">
        <v>46.79</v>
      </c>
    </row>
    <row r="59" spans="1:33" ht="13">
      <c r="A59" s="206">
        <v>75</v>
      </c>
      <c r="B59" s="225"/>
      <c r="C59" s="214"/>
      <c r="D59" s="214"/>
      <c r="E59" s="215"/>
      <c r="F59" s="226"/>
      <c r="G59" s="211"/>
      <c r="H59" s="208"/>
      <c r="I59" s="209"/>
      <c r="J59" s="224"/>
      <c r="K59" s="180"/>
      <c r="L59" s="211"/>
      <c r="M59" s="208"/>
      <c r="N59" s="209"/>
      <c r="O59" s="209"/>
      <c r="P59" s="210">
        <v>0</v>
      </c>
      <c r="Q59" s="211">
        <v>0</v>
      </c>
      <c r="R59" s="210">
        <v>0</v>
      </c>
      <c r="S59" s="209"/>
      <c r="T59" s="209"/>
      <c r="U59" s="210">
        <v>0</v>
      </c>
      <c r="V59" s="211">
        <v>0</v>
      </c>
      <c r="W59" s="210">
        <v>0</v>
      </c>
      <c r="X59" s="209">
        <v>0</v>
      </c>
      <c r="Y59" s="211">
        <v>0</v>
      </c>
      <c r="Z59" s="209">
        <v>0</v>
      </c>
      <c r="AA59" s="209">
        <v>0</v>
      </c>
      <c r="AB59" s="211">
        <v>0</v>
      </c>
      <c r="AC59" s="209">
        <v>0</v>
      </c>
      <c r="AD59" s="209">
        <v>0</v>
      </c>
      <c r="AE59" s="211">
        <v>0</v>
      </c>
      <c r="AF59" s="209">
        <v>0</v>
      </c>
      <c r="AG59" s="212">
        <v>5298.2455000000009</v>
      </c>
    </row>
    <row r="60" spans="1:33" s="227" customFormat="1" ht="13">
      <c r="A60" s="206">
        <v>76</v>
      </c>
      <c r="B60" s="213"/>
      <c r="C60" s="205"/>
      <c r="D60" s="214"/>
      <c r="E60" s="215"/>
      <c r="F60" s="216"/>
      <c r="G60" s="203"/>
      <c r="H60" s="208"/>
      <c r="I60" s="214"/>
      <c r="J60" s="215"/>
      <c r="K60" s="180"/>
      <c r="L60" s="211"/>
      <c r="M60" s="208"/>
      <c r="N60" s="209"/>
      <c r="O60" s="209"/>
      <c r="P60" s="210">
        <v>0</v>
      </c>
      <c r="Q60" s="211">
        <v>0</v>
      </c>
      <c r="R60" s="210">
        <v>0</v>
      </c>
      <c r="S60" s="209"/>
      <c r="T60" s="209"/>
      <c r="U60" s="210">
        <v>0</v>
      </c>
      <c r="V60" s="211">
        <v>0</v>
      </c>
      <c r="W60" s="210">
        <v>0</v>
      </c>
      <c r="X60" s="209">
        <v>0</v>
      </c>
      <c r="Y60" s="211">
        <v>0</v>
      </c>
      <c r="Z60" s="209">
        <v>0</v>
      </c>
      <c r="AA60" s="209">
        <v>0</v>
      </c>
      <c r="AB60" s="211">
        <v>0</v>
      </c>
      <c r="AC60" s="209">
        <v>0</v>
      </c>
      <c r="AD60" s="209">
        <v>0</v>
      </c>
      <c r="AE60" s="211">
        <v>0</v>
      </c>
      <c r="AF60" s="209">
        <v>0</v>
      </c>
      <c r="AG60" s="212">
        <v>550.44000000000005</v>
      </c>
    </row>
    <row r="61" spans="1:33" s="227" customFormat="1" ht="13">
      <c r="A61" s="206">
        <v>77</v>
      </c>
      <c r="B61" s="213"/>
      <c r="C61" s="205"/>
      <c r="D61" s="214"/>
      <c r="E61" s="215"/>
      <c r="F61" s="216"/>
      <c r="G61" s="203"/>
      <c r="H61" s="208"/>
      <c r="I61" s="214"/>
      <c r="J61" s="215"/>
      <c r="K61" s="180"/>
      <c r="L61" s="211"/>
      <c r="M61" s="208"/>
      <c r="N61" s="209"/>
      <c r="O61" s="209"/>
      <c r="P61" s="210">
        <v>0</v>
      </c>
      <c r="Q61" s="211">
        <v>0</v>
      </c>
      <c r="R61" s="210">
        <v>0</v>
      </c>
      <c r="S61" s="209"/>
      <c r="T61" s="209"/>
      <c r="U61" s="210">
        <v>0</v>
      </c>
      <c r="V61" s="211">
        <v>0</v>
      </c>
      <c r="W61" s="210">
        <v>0</v>
      </c>
      <c r="X61" s="209">
        <v>0</v>
      </c>
      <c r="Y61" s="211">
        <v>0</v>
      </c>
      <c r="Z61" s="209">
        <v>0</v>
      </c>
      <c r="AA61" s="209">
        <v>0</v>
      </c>
      <c r="AB61" s="211">
        <v>0</v>
      </c>
      <c r="AC61" s="209">
        <v>0</v>
      </c>
      <c r="AD61" s="209">
        <v>0</v>
      </c>
      <c r="AE61" s="211">
        <v>0</v>
      </c>
      <c r="AF61" s="209">
        <v>0</v>
      </c>
      <c r="AG61" s="212">
        <v>917.4</v>
      </c>
    </row>
    <row r="62" spans="1:33" s="227" customFormat="1" ht="13">
      <c r="A62" s="206">
        <v>78</v>
      </c>
      <c r="B62" s="204"/>
      <c r="C62" s="205"/>
      <c r="D62" s="214"/>
      <c r="E62" s="215"/>
      <c r="F62" s="216"/>
      <c r="G62" s="203"/>
      <c r="H62" s="208"/>
      <c r="I62" s="214"/>
      <c r="J62" s="215"/>
      <c r="K62" s="180"/>
      <c r="L62" s="211"/>
      <c r="M62" s="208"/>
      <c r="N62" s="209"/>
      <c r="O62" s="209"/>
      <c r="P62" s="210">
        <v>0</v>
      </c>
      <c r="Q62" s="211">
        <v>0</v>
      </c>
      <c r="R62" s="210">
        <v>0</v>
      </c>
      <c r="S62" s="209"/>
      <c r="T62" s="209"/>
      <c r="U62" s="210">
        <v>0</v>
      </c>
      <c r="V62" s="211">
        <v>0</v>
      </c>
      <c r="W62" s="210">
        <v>0</v>
      </c>
      <c r="X62" s="209">
        <v>0</v>
      </c>
      <c r="Y62" s="211">
        <v>0</v>
      </c>
      <c r="Z62" s="209">
        <v>0</v>
      </c>
      <c r="AA62" s="209">
        <v>0</v>
      </c>
      <c r="AB62" s="211">
        <v>0</v>
      </c>
      <c r="AC62" s="209">
        <v>0</v>
      </c>
      <c r="AD62" s="209">
        <v>0</v>
      </c>
      <c r="AE62" s="211">
        <v>0</v>
      </c>
      <c r="AF62" s="209">
        <v>0</v>
      </c>
      <c r="AG62" s="212">
        <v>151.76999999999998</v>
      </c>
    </row>
    <row r="63" spans="1:33" s="227" customFormat="1" ht="13">
      <c r="A63" s="206">
        <v>79</v>
      </c>
      <c r="B63" s="218"/>
      <c r="C63" s="205"/>
      <c r="D63" s="214"/>
      <c r="E63" s="215"/>
      <c r="F63" s="216"/>
      <c r="G63" s="203"/>
      <c r="H63" s="208"/>
      <c r="I63" s="214"/>
      <c r="J63" s="215"/>
      <c r="K63" s="180"/>
      <c r="L63" s="211"/>
      <c r="M63" s="208"/>
      <c r="N63" s="209"/>
      <c r="O63" s="209"/>
      <c r="P63" s="210">
        <v>0</v>
      </c>
      <c r="Q63" s="211">
        <v>0</v>
      </c>
      <c r="R63" s="210">
        <v>0</v>
      </c>
      <c r="S63" s="209"/>
      <c r="T63" s="209"/>
      <c r="U63" s="210">
        <v>0</v>
      </c>
      <c r="V63" s="211">
        <v>0</v>
      </c>
      <c r="W63" s="210">
        <v>0</v>
      </c>
      <c r="X63" s="209">
        <v>0</v>
      </c>
      <c r="Y63" s="211">
        <v>0</v>
      </c>
      <c r="Z63" s="209">
        <v>0</v>
      </c>
      <c r="AA63" s="209">
        <v>0</v>
      </c>
      <c r="AB63" s="211">
        <v>0</v>
      </c>
      <c r="AC63" s="209">
        <v>0</v>
      </c>
      <c r="AD63" s="209">
        <v>0</v>
      </c>
      <c r="AE63" s="211">
        <v>0</v>
      </c>
      <c r="AF63" s="209">
        <v>0</v>
      </c>
      <c r="AG63" s="212">
        <v>397.34000000000003</v>
      </c>
    </row>
    <row r="64" spans="1:33" s="227" customFormat="1" ht="13">
      <c r="A64" s="206">
        <v>80</v>
      </c>
      <c r="B64" s="219"/>
      <c r="C64" s="205"/>
      <c r="D64" s="214"/>
      <c r="E64" s="215"/>
      <c r="F64" s="216"/>
      <c r="G64" s="220"/>
      <c r="H64" s="208"/>
      <c r="I64" s="214"/>
      <c r="J64" s="215"/>
      <c r="K64" s="180"/>
      <c r="L64" s="211"/>
      <c r="M64" s="208"/>
      <c r="N64" s="209"/>
      <c r="O64" s="209"/>
      <c r="P64" s="210">
        <v>0</v>
      </c>
      <c r="Q64" s="211">
        <v>0</v>
      </c>
      <c r="R64" s="210">
        <v>0</v>
      </c>
      <c r="S64" s="209"/>
      <c r="T64" s="209"/>
      <c r="U64" s="210">
        <v>0</v>
      </c>
      <c r="V64" s="211">
        <v>0</v>
      </c>
      <c r="W64" s="210">
        <v>0</v>
      </c>
      <c r="X64" s="209">
        <v>0</v>
      </c>
      <c r="Y64" s="211">
        <v>0</v>
      </c>
      <c r="Z64" s="209">
        <v>0</v>
      </c>
      <c r="AA64" s="209">
        <v>0</v>
      </c>
      <c r="AB64" s="211">
        <v>0</v>
      </c>
      <c r="AC64" s="209">
        <v>0</v>
      </c>
      <c r="AD64" s="209">
        <v>0</v>
      </c>
      <c r="AE64" s="211">
        <v>0</v>
      </c>
      <c r="AF64" s="209">
        <v>0</v>
      </c>
      <c r="AG64" s="212">
        <v>251.58</v>
      </c>
    </row>
    <row r="65" spans="1:33" s="227" customFormat="1" ht="13">
      <c r="A65" s="206">
        <v>81</v>
      </c>
      <c r="B65" s="218"/>
      <c r="C65" s="205"/>
      <c r="D65" s="214"/>
      <c r="E65" s="215"/>
      <c r="F65" s="216"/>
      <c r="G65" s="203"/>
      <c r="H65" s="208"/>
      <c r="I65" s="214"/>
      <c r="J65" s="215"/>
      <c r="K65" s="180"/>
      <c r="L65" s="211"/>
      <c r="M65" s="208"/>
      <c r="N65" s="209"/>
      <c r="O65" s="209"/>
      <c r="P65" s="210">
        <v>0</v>
      </c>
      <c r="Q65" s="211">
        <v>0</v>
      </c>
      <c r="R65" s="210">
        <v>0</v>
      </c>
      <c r="S65" s="209"/>
      <c r="T65" s="209"/>
      <c r="U65" s="210">
        <v>0</v>
      </c>
      <c r="V65" s="211">
        <v>0</v>
      </c>
      <c r="W65" s="210">
        <v>0</v>
      </c>
      <c r="X65" s="209">
        <v>0</v>
      </c>
      <c r="Y65" s="211">
        <v>0</v>
      </c>
      <c r="Z65" s="209">
        <v>0</v>
      </c>
      <c r="AA65" s="209">
        <v>0</v>
      </c>
      <c r="AB65" s="211">
        <v>0</v>
      </c>
      <c r="AC65" s="209">
        <v>0</v>
      </c>
      <c r="AD65" s="209">
        <v>0</v>
      </c>
      <c r="AE65" s="211">
        <v>0</v>
      </c>
      <c r="AF65" s="209">
        <v>0</v>
      </c>
      <c r="AG65" s="212">
        <v>251.58</v>
      </c>
    </row>
    <row r="66" spans="1:33" s="227" customFormat="1" ht="13">
      <c r="A66" s="206">
        <v>82</v>
      </c>
      <c r="B66" s="218"/>
      <c r="C66" s="205"/>
      <c r="D66" s="214"/>
      <c r="E66" s="215"/>
      <c r="F66" s="216"/>
      <c r="G66" s="203"/>
      <c r="H66" s="208"/>
      <c r="I66" s="214"/>
      <c r="J66" s="215"/>
      <c r="K66" s="180"/>
      <c r="L66" s="211"/>
      <c r="M66" s="208"/>
      <c r="N66" s="209"/>
      <c r="O66" s="209"/>
      <c r="P66" s="210">
        <v>0</v>
      </c>
      <c r="Q66" s="211">
        <v>0</v>
      </c>
      <c r="R66" s="210">
        <v>0</v>
      </c>
      <c r="S66" s="209"/>
      <c r="T66" s="209"/>
      <c r="U66" s="210">
        <v>0</v>
      </c>
      <c r="V66" s="211">
        <v>0</v>
      </c>
      <c r="W66" s="210">
        <v>0</v>
      </c>
      <c r="X66" s="209">
        <v>0</v>
      </c>
      <c r="Y66" s="211">
        <v>0</v>
      </c>
      <c r="Z66" s="209">
        <v>0</v>
      </c>
      <c r="AA66" s="209">
        <v>0</v>
      </c>
      <c r="AB66" s="211">
        <v>0</v>
      </c>
      <c r="AC66" s="209">
        <v>0</v>
      </c>
      <c r="AD66" s="209">
        <v>0</v>
      </c>
      <c r="AE66" s="211">
        <v>0</v>
      </c>
      <c r="AF66" s="209">
        <v>0</v>
      </c>
      <c r="AG66" s="212">
        <v>1443.21</v>
      </c>
    </row>
    <row r="67" spans="1:33" s="227" customFormat="1" ht="13">
      <c r="A67" s="206">
        <v>83</v>
      </c>
      <c r="B67" s="204"/>
      <c r="C67" s="205"/>
      <c r="D67" s="214"/>
      <c r="E67" s="217"/>
      <c r="F67" s="216"/>
      <c r="G67" s="203"/>
      <c r="H67" s="208"/>
      <c r="I67" s="209"/>
      <c r="J67" s="224"/>
      <c r="K67" s="180"/>
      <c r="L67" s="211"/>
      <c r="M67" s="208"/>
      <c r="N67" s="209"/>
      <c r="O67" s="209"/>
      <c r="P67" s="210">
        <v>0</v>
      </c>
      <c r="Q67" s="211">
        <v>0</v>
      </c>
      <c r="R67" s="210">
        <v>0</v>
      </c>
      <c r="S67" s="209"/>
      <c r="T67" s="209"/>
      <c r="U67" s="210">
        <v>0</v>
      </c>
      <c r="V67" s="211">
        <v>0</v>
      </c>
      <c r="W67" s="210">
        <v>0</v>
      </c>
      <c r="X67" s="209">
        <v>0</v>
      </c>
      <c r="Y67" s="211">
        <v>0</v>
      </c>
      <c r="Z67" s="209">
        <v>0</v>
      </c>
      <c r="AA67" s="209">
        <v>0</v>
      </c>
      <c r="AB67" s="211">
        <v>0</v>
      </c>
      <c r="AC67" s="209">
        <v>0</v>
      </c>
      <c r="AD67" s="209">
        <v>0</v>
      </c>
      <c r="AE67" s="211">
        <v>0</v>
      </c>
      <c r="AF67" s="209">
        <v>0</v>
      </c>
      <c r="AG67" s="212">
        <v>2090.87</v>
      </c>
    </row>
    <row r="68" spans="1:33" s="227" customFormat="1" ht="13">
      <c r="A68" s="206">
        <v>84</v>
      </c>
      <c r="B68" s="204"/>
      <c r="C68" s="205"/>
      <c r="D68" s="214"/>
      <c r="E68" s="215"/>
      <c r="F68" s="216"/>
      <c r="G68" s="203"/>
      <c r="H68" s="208"/>
      <c r="I68" s="209"/>
      <c r="J68" s="224"/>
      <c r="K68" s="180"/>
      <c r="L68" s="211"/>
      <c r="M68" s="208"/>
      <c r="N68" s="209"/>
      <c r="O68" s="209"/>
      <c r="P68" s="210">
        <v>0</v>
      </c>
      <c r="Q68" s="211">
        <v>0</v>
      </c>
      <c r="R68" s="210">
        <v>0</v>
      </c>
      <c r="S68" s="209"/>
      <c r="T68" s="209"/>
      <c r="U68" s="210">
        <v>0</v>
      </c>
      <c r="V68" s="211">
        <v>0</v>
      </c>
      <c r="W68" s="210">
        <v>0</v>
      </c>
      <c r="X68" s="209">
        <v>0</v>
      </c>
      <c r="Y68" s="211">
        <v>0</v>
      </c>
      <c r="Z68" s="209">
        <v>0</v>
      </c>
      <c r="AA68" s="209">
        <v>0</v>
      </c>
      <c r="AB68" s="211">
        <v>0</v>
      </c>
      <c r="AC68" s="209">
        <v>0</v>
      </c>
      <c r="AD68" s="209">
        <v>0</v>
      </c>
      <c r="AE68" s="211">
        <v>0</v>
      </c>
      <c r="AF68" s="209">
        <v>0</v>
      </c>
      <c r="AG68" s="212">
        <v>1076.42</v>
      </c>
    </row>
    <row r="69" spans="1:33" s="227" customFormat="1" ht="13">
      <c r="A69" s="206">
        <v>85</v>
      </c>
      <c r="B69" s="204"/>
      <c r="C69" s="205"/>
      <c r="D69" s="214"/>
      <c r="E69" s="215"/>
      <c r="F69" s="216"/>
      <c r="G69" s="203"/>
      <c r="H69" s="208"/>
      <c r="I69" s="209"/>
      <c r="J69" s="224"/>
      <c r="K69" s="180"/>
      <c r="L69" s="211"/>
      <c r="M69" s="208"/>
      <c r="N69" s="209"/>
      <c r="O69" s="209"/>
      <c r="P69" s="210">
        <v>0</v>
      </c>
      <c r="Q69" s="211">
        <v>0</v>
      </c>
      <c r="R69" s="210">
        <v>0</v>
      </c>
      <c r="S69" s="209"/>
      <c r="T69" s="209"/>
      <c r="U69" s="210">
        <v>0</v>
      </c>
      <c r="V69" s="211">
        <v>0</v>
      </c>
      <c r="W69" s="210">
        <v>0</v>
      </c>
      <c r="X69" s="209">
        <v>0</v>
      </c>
      <c r="Y69" s="211">
        <v>0</v>
      </c>
      <c r="Z69" s="209">
        <v>0</v>
      </c>
      <c r="AA69" s="209">
        <v>0</v>
      </c>
      <c r="AB69" s="211">
        <v>0</v>
      </c>
      <c r="AC69" s="209">
        <v>0</v>
      </c>
      <c r="AD69" s="209">
        <v>0</v>
      </c>
      <c r="AE69" s="211">
        <v>0</v>
      </c>
      <c r="AF69" s="209">
        <v>0</v>
      </c>
      <c r="AG69" s="212">
        <v>413.26</v>
      </c>
    </row>
    <row r="70" spans="1:33" s="227" customFormat="1" ht="13">
      <c r="A70" s="206">
        <v>86</v>
      </c>
      <c r="B70" s="204"/>
      <c r="C70" s="205"/>
      <c r="D70" s="214"/>
      <c r="E70" s="215"/>
      <c r="F70" s="216"/>
      <c r="G70" s="203"/>
      <c r="H70" s="208"/>
      <c r="I70" s="214"/>
      <c r="J70" s="215"/>
      <c r="K70" s="180"/>
      <c r="L70" s="211"/>
      <c r="M70" s="208"/>
      <c r="N70" s="209"/>
      <c r="O70" s="209"/>
      <c r="P70" s="210">
        <v>0</v>
      </c>
      <c r="Q70" s="211">
        <v>0</v>
      </c>
      <c r="R70" s="210">
        <v>0</v>
      </c>
      <c r="S70" s="209"/>
      <c r="T70" s="209"/>
      <c r="U70" s="210">
        <v>0</v>
      </c>
      <c r="V70" s="211">
        <v>0</v>
      </c>
      <c r="W70" s="210">
        <v>0</v>
      </c>
      <c r="X70" s="209">
        <v>0</v>
      </c>
      <c r="Y70" s="211">
        <v>0</v>
      </c>
      <c r="Z70" s="209">
        <v>0</v>
      </c>
      <c r="AA70" s="209">
        <v>0</v>
      </c>
      <c r="AB70" s="211">
        <v>0</v>
      </c>
      <c r="AC70" s="209">
        <v>0</v>
      </c>
      <c r="AD70" s="209">
        <v>0</v>
      </c>
      <c r="AE70" s="211">
        <v>0</v>
      </c>
      <c r="AF70" s="209">
        <v>0</v>
      </c>
      <c r="AG70" s="212">
        <v>213.59</v>
      </c>
    </row>
    <row r="71" spans="1:33" s="227" customFormat="1" ht="13">
      <c r="A71" s="206">
        <v>87</v>
      </c>
      <c r="B71" s="204"/>
      <c r="C71" s="205"/>
      <c r="D71" s="214"/>
      <c r="E71" s="215"/>
      <c r="F71" s="216"/>
      <c r="G71" s="203"/>
      <c r="H71" s="208"/>
      <c r="I71" s="209"/>
      <c r="J71" s="224"/>
      <c r="K71" s="180"/>
      <c r="L71" s="211"/>
      <c r="M71" s="208"/>
      <c r="N71" s="209"/>
      <c r="O71" s="209"/>
      <c r="P71" s="210">
        <v>0</v>
      </c>
      <c r="Q71" s="211">
        <v>0</v>
      </c>
      <c r="R71" s="210">
        <v>0</v>
      </c>
      <c r="S71" s="209"/>
      <c r="T71" s="209"/>
      <c r="U71" s="210">
        <v>0</v>
      </c>
      <c r="V71" s="211">
        <v>0</v>
      </c>
      <c r="W71" s="210">
        <v>0</v>
      </c>
      <c r="X71" s="209">
        <v>0</v>
      </c>
      <c r="Y71" s="211">
        <v>0</v>
      </c>
      <c r="Z71" s="209">
        <v>0</v>
      </c>
      <c r="AA71" s="209">
        <v>0</v>
      </c>
      <c r="AB71" s="211">
        <v>0</v>
      </c>
      <c r="AC71" s="209">
        <v>0</v>
      </c>
      <c r="AD71" s="209">
        <v>0</v>
      </c>
      <c r="AE71" s="211">
        <v>0</v>
      </c>
      <c r="AF71" s="209">
        <v>0</v>
      </c>
      <c r="AG71" s="212">
        <v>148.44999999999999</v>
      </c>
    </row>
    <row r="72" spans="1:33" s="227" customFormat="1" ht="13">
      <c r="A72" s="206">
        <v>88</v>
      </c>
      <c r="B72" s="204"/>
      <c r="C72" s="205"/>
      <c r="D72" s="214"/>
      <c r="E72" s="215"/>
      <c r="F72" s="216"/>
      <c r="G72" s="203"/>
      <c r="H72" s="208"/>
      <c r="I72" s="209"/>
      <c r="J72" s="224"/>
      <c r="K72" s="180"/>
      <c r="L72" s="211"/>
      <c r="M72" s="208"/>
      <c r="N72" s="209"/>
      <c r="O72" s="209"/>
      <c r="P72" s="210">
        <v>0</v>
      </c>
      <c r="Q72" s="211">
        <v>0</v>
      </c>
      <c r="R72" s="210">
        <v>0</v>
      </c>
      <c r="S72" s="209"/>
      <c r="T72" s="209"/>
      <c r="U72" s="210">
        <v>0</v>
      </c>
      <c r="V72" s="211">
        <v>0</v>
      </c>
      <c r="W72" s="210">
        <v>0</v>
      </c>
      <c r="X72" s="209">
        <v>0</v>
      </c>
      <c r="Y72" s="211">
        <v>0</v>
      </c>
      <c r="Z72" s="209">
        <v>0</v>
      </c>
      <c r="AA72" s="209">
        <v>0</v>
      </c>
      <c r="AB72" s="211">
        <v>0</v>
      </c>
      <c r="AC72" s="209">
        <v>0</v>
      </c>
      <c r="AD72" s="209">
        <v>0</v>
      </c>
      <c r="AE72" s="211">
        <v>0</v>
      </c>
      <c r="AF72" s="209">
        <v>0</v>
      </c>
      <c r="AG72" s="212">
        <v>390.62</v>
      </c>
    </row>
    <row r="73" spans="1:33" s="227" customFormat="1" ht="13">
      <c r="A73" s="206">
        <v>89</v>
      </c>
      <c r="B73" s="213"/>
      <c r="C73" s="205"/>
      <c r="D73" s="214"/>
      <c r="E73" s="215"/>
      <c r="F73" s="216"/>
      <c r="G73" s="220"/>
      <c r="H73" s="208"/>
      <c r="I73" s="214"/>
      <c r="J73" s="215"/>
      <c r="K73" s="180"/>
      <c r="L73" s="211"/>
      <c r="M73" s="208"/>
      <c r="N73" s="209"/>
      <c r="O73" s="209"/>
      <c r="P73" s="210">
        <v>0</v>
      </c>
      <c r="Q73" s="211">
        <v>0</v>
      </c>
      <c r="R73" s="210">
        <v>0</v>
      </c>
      <c r="S73" s="209"/>
      <c r="T73" s="209"/>
      <c r="U73" s="210">
        <v>0</v>
      </c>
      <c r="V73" s="211">
        <v>0</v>
      </c>
      <c r="W73" s="210">
        <v>0</v>
      </c>
      <c r="X73" s="209">
        <v>0</v>
      </c>
      <c r="Y73" s="211">
        <v>0</v>
      </c>
      <c r="Z73" s="209">
        <v>0</v>
      </c>
      <c r="AA73" s="209">
        <v>0</v>
      </c>
      <c r="AB73" s="211">
        <v>0</v>
      </c>
      <c r="AC73" s="209">
        <v>0</v>
      </c>
      <c r="AD73" s="209">
        <v>0</v>
      </c>
      <c r="AE73" s="211">
        <v>0</v>
      </c>
      <c r="AF73" s="209">
        <v>0</v>
      </c>
      <c r="AG73" s="212">
        <v>632.51</v>
      </c>
    </row>
    <row r="74" spans="1:33" s="227" customFormat="1" ht="13">
      <c r="A74" s="206">
        <v>90</v>
      </c>
      <c r="B74" s="204"/>
      <c r="C74" s="205"/>
      <c r="D74" s="214"/>
      <c r="E74" s="215"/>
      <c r="F74" s="216"/>
      <c r="G74" s="203"/>
      <c r="H74" s="208"/>
      <c r="I74" s="209"/>
      <c r="J74" s="224"/>
      <c r="K74" s="180"/>
      <c r="L74" s="211"/>
      <c r="M74" s="208"/>
      <c r="N74" s="209"/>
      <c r="O74" s="209"/>
      <c r="P74" s="210">
        <v>0</v>
      </c>
      <c r="Q74" s="211">
        <v>0</v>
      </c>
      <c r="R74" s="210">
        <v>0</v>
      </c>
      <c r="S74" s="209"/>
      <c r="T74" s="209"/>
      <c r="U74" s="210">
        <v>0</v>
      </c>
      <c r="V74" s="211">
        <v>0</v>
      </c>
      <c r="W74" s="210">
        <v>0</v>
      </c>
      <c r="X74" s="209">
        <v>0</v>
      </c>
      <c r="Y74" s="211">
        <v>0</v>
      </c>
      <c r="Z74" s="209">
        <v>0</v>
      </c>
      <c r="AA74" s="209">
        <v>0</v>
      </c>
      <c r="AB74" s="211">
        <v>0</v>
      </c>
      <c r="AC74" s="209">
        <v>0</v>
      </c>
      <c r="AD74" s="209">
        <v>0</v>
      </c>
      <c r="AE74" s="211">
        <v>0</v>
      </c>
      <c r="AF74" s="209">
        <v>0</v>
      </c>
      <c r="AG74" s="212">
        <v>83.37</v>
      </c>
    </row>
    <row r="75" spans="1:33" s="227" customFormat="1" ht="13">
      <c r="A75" s="206">
        <v>91</v>
      </c>
      <c r="B75" s="213"/>
      <c r="C75" s="205"/>
      <c r="D75" s="214"/>
      <c r="E75" s="215"/>
      <c r="F75" s="216"/>
      <c r="G75" s="220"/>
      <c r="H75" s="208"/>
      <c r="I75" s="209"/>
      <c r="J75" s="224"/>
      <c r="K75" s="180"/>
      <c r="L75" s="211"/>
      <c r="M75" s="208"/>
      <c r="N75" s="209"/>
      <c r="O75" s="209"/>
      <c r="P75" s="210">
        <v>0</v>
      </c>
      <c r="Q75" s="211">
        <v>0</v>
      </c>
      <c r="R75" s="210">
        <v>0</v>
      </c>
      <c r="S75" s="209"/>
      <c r="T75" s="209"/>
      <c r="U75" s="210">
        <v>0</v>
      </c>
      <c r="V75" s="211">
        <v>0</v>
      </c>
      <c r="W75" s="210">
        <v>0</v>
      </c>
      <c r="X75" s="209">
        <v>0</v>
      </c>
      <c r="Y75" s="211">
        <v>0</v>
      </c>
      <c r="Z75" s="209">
        <v>0</v>
      </c>
      <c r="AA75" s="209">
        <v>0</v>
      </c>
      <c r="AB75" s="211">
        <v>0</v>
      </c>
      <c r="AC75" s="209">
        <v>0</v>
      </c>
      <c r="AD75" s="209">
        <v>0</v>
      </c>
      <c r="AE75" s="211">
        <v>0</v>
      </c>
      <c r="AF75" s="209">
        <v>0</v>
      </c>
      <c r="AG75" s="212">
        <v>630.66</v>
      </c>
    </row>
    <row r="76" spans="1:33" ht="13">
      <c r="A76" s="206">
        <v>92</v>
      </c>
      <c r="B76" s="214"/>
      <c r="C76" s="214"/>
      <c r="D76" s="214"/>
      <c r="E76" s="215"/>
      <c r="F76" s="228"/>
      <c r="G76" s="211"/>
      <c r="H76" s="208"/>
      <c r="I76" s="209"/>
      <c r="J76" s="224"/>
      <c r="K76" s="228"/>
      <c r="L76" s="211"/>
      <c r="M76" s="208"/>
      <c r="N76" s="209"/>
      <c r="O76" s="209"/>
      <c r="P76" s="210">
        <v>0</v>
      </c>
      <c r="Q76" s="211">
        <v>0</v>
      </c>
      <c r="R76" s="210">
        <v>0</v>
      </c>
      <c r="S76" s="209"/>
      <c r="T76" s="209"/>
      <c r="U76" s="210">
        <v>0</v>
      </c>
      <c r="V76" s="211">
        <v>0</v>
      </c>
      <c r="W76" s="210">
        <v>0</v>
      </c>
      <c r="X76" s="209">
        <v>0</v>
      </c>
      <c r="Y76" s="211">
        <v>0</v>
      </c>
      <c r="Z76" s="209">
        <v>0</v>
      </c>
      <c r="AA76" s="209">
        <v>0</v>
      </c>
      <c r="AB76" s="211">
        <v>0</v>
      </c>
      <c r="AC76" s="209">
        <v>0</v>
      </c>
      <c r="AD76" s="209">
        <v>0</v>
      </c>
      <c r="AE76" s="211">
        <v>0</v>
      </c>
      <c r="AF76" s="209">
        <v>0</v>
      </c>
      <c r="AG76" s="212">
        <v>0</v>
      </c>
    </row>
    <row r="77" spans="1:33" ht="13">
      <c r="A77" s="229"/>
      <c r="B77" s="230"/>
      <c r="C77" s="230"/>
      <c r="D77" s="230"/>
      <c r="E77" s="230"/>
      <c r="F77" s="231"/>
      <c r="G77" s="230"/>
      <c r="H77" s="232"/>
      <c r="I77" s="229"/>
      <c r="J77" s="233"/>
      <c r="K77" s="234"/>
      <c r="L77" s="233"/>
      <c r="M77" s="235"/>
      <c r="N77" s="229"/>
      <c r="O77" s="229"/>
      <c r="P77" s="212"/>
      <c r="Q77" s="229"/>
      <c r="R77" s="236">
        <v>0</v>
      </c>
      <c r="S77" s="229"/>
      <c r="T77" s="229"/>
      <c r="U77" s="212"/>
      <c r="V77" s="229"/>
      <c r="W77" s="235">
        <v>0</v>
      </c>
      <c r="X77" s="229"/>
      <c r="Y77" s="229"/>
      <c r="Z77" s="229">
        <v>0</v>
      </c>
      <c r="AA77" s="229"/>
      <c r="AB77" s="229"/>
      <c r="AC77" s="229">
        <v>0</v>
      </c>
      <c r="AD77" s="229"/>
      <c r="AE77" s="229"/>
      <c r="AF77" s="229">
        <v>0</v>
      </c>
      <c r="AG77" s="212">
        <v>120906.22550000002</v>
      </c>
    </row>
    <row r="78" spans="1:33" ht="13">
      <c r="A78" s="237"/>
      <c r="B78" s="238"/>
      <c r="C78" s="238"/>
      <c r="D78" s="238"/>
      <c r="E78" s="239"/>
      <c r="F78" s="240"/>
      <c r="G78" s="239"/>
      <c r="H78" s="241"/>
      <c r="I78" s="242"/>
      <c r="J78" s="215"/>
      <c r="K78" s="228"/>
      <c r="L78" s="215"/>
      <c r="M78" s="208"/>
      <c r="N78" s="214"/>
      <c r="O78" s="214"/>
      <c r="P78" s="210"/>
      <c r="Q78" s="214"/>
      <c r="R78" s="210"/>
      <c r="S78" s="214"/>
      <c r="T78" s="214"/>
      <c r="U78" s="210"/>
      <c r="V78" s="214"/>
      <c r="W78" s="210"/>
      <c r="X78" s="214"/>
      <c r="Y78" s="214"/>
      <c r="Z78" s="214"/>
      <c r="AA78" s="214"/>
      <c r="AB78" s="214"/>
      <c r="AC78" s="214"/>
      <c r="AD78" s="214"/>
      <c r="AE78" s="214"/>
      <c r="AF78" s="214"/>
      <c r="AG78" s="212"/>
    </row>
    <row r="79" spans="1:33" ht="13">
      <c r="A79" s="237"/>
      <c r="B79" s="243" t="s">
        <v>134</v>
      </c>
      <c r="C79" s="243"/>
      <c r="D79" s="243"/>
      <c r="E79" s="244" t="s">
        <v>135</v>
      </c>
      <c r="F79" s="245" t="s">
        <v>136</v>
      </c>
      <c r="G79" s="244" t="s">
        <v>137</v>
      </c>
      <c r="H79" s="246" t="s">
        <v>138</v>
      </c>
      <c r="I79" s="247"/>
      <c r="J79" s="224"/>
      <c r="K79" s="228"/>
      <c r="L79" s="215"/>
      <c r="M79" s="208"/>
      <c r="N79" s="214"/>
      <c r="O79" s="214"/>
      <c r="P79" s="210"/>
      <c r="Q79" s="214"/>
      <c r="R79" s="210"/>
      <c r="S79" s="214"/>
      <c r="T79" s="214"/>
      <c r="U79" s="210"/>
      <c r="V79" s="214"/>
      <c r="W79" s="210"/>
      <c r="X79" s="214"/>
      <c r="Y79" s="214"/>
      <c r="Z79" s="214"/>
      <c r="AA79" s="214"/>
      <c r="AB79" s="214"/>
      <c r="AC79" s="214"/>
      <c r="AD79" s="214"/>
      <c r="AE79" s="214"/>
      <c r="AF79" s="214"/>
      <c r="AG79" s="212"/>
    </row>
    <row r="80" spans="1:33" ht="13">
      <c r="A80" s="237"/>
      <c r="B80" s="238"/>
      <c r="C80" s="238"/>
      <c r="D80" s="238"/>
      <c r="E80" s="239"/>
      <c r="F80" s="240"/>
      <c r="G80" s="239"/>
      <c r="H80" s="241"/>
      <c r="I80" s="247"/>
      <c r="J80" s="224"/>
      <c r="K80" s="228"/>
      <c r="L80" s="215"/>
      <c r="M80" s="208"/>
      <c r="N80" s="214"/>
      <c r="O80" s="214"/>
      <c r="P80" s="210"/>
      <c r="Q80" s="214"/>
      <c r="R80" s="210"/>
      <c r="S80" s="214"/>
      <c r="T80" s="214"/>
      <c r="U80" s="210"/>
      <c r="V80" s="214"/>
      <c r="W80" s="210"/>
      <c r="X80" s="214"/>
      <c r="Y80" s="214"/>
      <c r="Z80" s="214"/>
      <c r="AA80" s="214"/>
      <c r="AB80" s="214"/>
      <c r="AC80" s="214"/>
      <c r="AD80" s="214"/>
      <c r="AE80" s="214"/>
      <c r="AF80" s="214"/>
      <c r="AG80" s="212"/>
    </row>
    <row r="81" spans="1:33" ht="13">
      <c r="A81" s="237"/>
      <c r="B81" s="238" t="s">
        <v>139</v>
      </c>
      <c r="C81" s="248"/>
      <c r="D81" s="238"/>
      <c r="E81" s="249">
        <v>1675</v>
      </c>
      <c r="F81" s="249">
        <v>1366.8</v>
      </c>
      <c r="G81" s="238"/>
      <c r="H81" s="249"/>
      <c r="I81" s="250"/>
      <c r="J81" s="215"/>
      <c r="K81" s="214"/>
      <c r="L81" s="210"/>
      <c r="M81" s="251"/>
      <c r="N81" s="210"/>
      <c r="O81" s="214"/>
      <c r="P81" s="214"/>
      <c r="Q81" s="210"/>
      <c r="R81" s="214"/>
      <c r="S81" s="210"/>
      <c r="T81" s="214"/>
      <c r="U81" s="214"/>
      <c r="V81" s="214"/>
      <c r="W81" s="214"/>
      <c r="X81" s="214"/>
      <c r="Y81" s="214"/>
      <c r="Z81" s="214"/>
      <c r="AA81" s="214"/>
      <c r="AB81" s="214"/>
      <c r="AC81" s="210"/>
      <c r="AD81" s="214"/>
      <c r="AE81" s="214"/>
      <c r="AF81" s="214"/>
      <c r="AG81" s="252"/>
    </row>
    <row r="82" spans="1:33" ht="13">
      <c r="A82" s="237"/>
      <c r="B82" s="238"/>
      <c r="C82" s="238"/>
      <c r="D82" s="238"/>
      <c r="E82" s="249">
        <v>9418</v>
      </c>
      <c r="F82" s="249">
        <v>8844.42</v>
      </c>
      <c r="G82" s="240"/>
      <c r="H82" s="249"/>
      <c r="I82" s="250"/>
      <c r="J82" s="215"/>
      <c r="K82" s="214"/>
      <c r="L82" s="210"/>
      <c r="M82" s="251"/>
      <c r="N82" s="210"/>
      <c r="O82" s="214"/>
      <c r="P82" s="214"/>
      <c r="Q82" s="210"/>
      <c r="R82" s="214"/>
      <c r="S82" s="210"/>
      <c r="T82" s="214"/>
      <c r="U82" s="214"/>
      <c r="V82" s="214"/>
      <c r="W82" s="214"/>
      <c r="X82" s="214"/>
      <c r="Y82" s="214"/>
      <c r="Z82" s="214"/>
      <c r="AA82" s="214"/>
      <c r="AB82" s="214"/>
      <c r="AC82" s="210"/>
      <c r="AD82" s="214"/>
      <c r="AE82" s="214"/>
      <c r="AF82" s="214"/>
      <c r="AG82" s="252"/>
    </row>
    <row r="83" spans="1:33" ht="13">
      <c r="A83" s="237"/>
      <c r="B83" s="238"/>
      <c r="C83" s="238"/>
      <c r="D83" s="238"/>
      <c r="E83" s="249">
        <v>850</v>
      </c>
      <c r="F83" s="249">
        <v>867</v>
      </c>
      <c r="G83" s="240"/>
      <c r="H83" s="249"/>
      <c r="I83" s="250"/>
      <c r="J83" s="215"/>
      <c r="K83" s="214"/>
      <c r="L83" s="210"/>
      <c r="M83" s="251"/>
      <c r="N83" s="210"/>
      <c r="O83" s="214"/>
      <c r="P83" s="214"/>
      <c r="Q83" s="210"/>
      <c r="R83" s="214"/>
      <c r="S83" s="210"/>
      <c r="T83" s="214"/>
      <c r="U83" s="214"/>
      <c r="V83" s="214"/>
      <c r="W83" s="214"/>
      <c r="X83" s="214"/>
      <c r="Y83" s="214"/>
      <c r="Z83" s="214"/>
      <c r="AA83" s="214"/>
      <c r="AB83" s="214"/>
      <c r="AC83" s="210"/>
      <c r="AD83" s="214"/>
      <c r="AE83" s="214"/>
      <c r="AF83" s="214"/>
      <c r="AG83" s="252"/>
    </row>
    <row r="84" spans="1:33" ht="13">
      <c r="A84" s="237"/>
      <c r="B84" s="238"/>
      <c r="C84" s="238"/>
      <c r="D84" s="238"/>
      <c r="E84" s="239"/>
      <c r="F84" s="239"/>
      <c r="G84" s="240"/>
      <c r="H84" s="249"/>
      <c r="I84" s="250"/>
      <c r="J84" s="215"/>
      <c r="K84" s="214"/>
      <c r="L84" s="210"/>
      <c r="M84" s="251"/>
      <c r="N84" s="210"/>
      <c r="O84" s="214"/>
      <c r="P84" s="214"/>
      <c r="Q84" s="210"/>
      <c r="R84" s="214"/>
      <c r="S84" s="210"/>
      <c r="T84" s="214"/>
      <c r="U84" s="214"/>
      <c r="V84" s="214"/>
      <c r="W84" s="214"/>
      <c r="X84" s="214"/>
      <c r="Y84" s="214"/>
      <c r="Z84" s="214"/>
      <c r="AA84" s="214"/>
      <c r="AB84" s="214"/>
      <c r="AC84" s="210"/>
      <c r="AD84" s="214"/>
      <c r="AE84" s="214"/>
      <c r="AF84" s="214"/>
      <c r="AG84" s="252"/>
    </row>
    <row r="85" spans="1:33" ht="13">
      <c r="A85" s="237"/>
      <c r="B85" s="238" t="s">
        <v>140</v>
      </c>
      <c r="C85" s="253"/>
      <c r="D85" s="238"/>
      <c r="E85" s="249">
        <v>6585</v>
      </c>
      <c r="F85" s="249">
        <v>6716.7</v>
      </c>
      <c r="G85" s="240"/>
      <c r="H85" s="249"/>
      <c r="I85" s="250"/>
      <c r="J85" s="215"/>
      <c r="K85" s="214"/>
      <c r="L85" s="210"/>
      <c r="M85" s="251"/>
      <c r="N85" s="210"/>
      <c r="O85" s="214"/>
      <c r="P85" s="214"/>
      <c r="Q85" s="210"/>
      <c r="R85" s="214"/>
      <c r="S85" s="210"/>
      <c r="T85" s="214"/>
      <c r="U85" s="214"/>
      <c r="V85" s="214"/>
      <c r="W85" s="214"/>
      <c r="X85" s="214"/>
      <c r="Y85" s="214"/>
      <c r="Z85" s="214"/>
      <c r="AA85" s="214"/>
      <c r="AB85" s="214"/>
      <c r="AC85" s="210"/>
      <c r="AD85" s="214"/>
      <c r="AE85" s="214"/>
      <c r="AF85" s="214"/>
      <c r="AG85" s="252"/>
    </row>
    <row r="86" spans="1:33" ht="13">
      <c r="A86" s="237"/>
      <c r="B86" s="238"/>
      <c r="C86" s="238"/>
      <c r="D86" s="238"/>
      <c r="E86" s="249">
        <v>967</v>
      </c>
      <c r="F86" s="249">
        <v>1183.6100000000001</v>
      </c>
      <c r="G86" s="240"/>
      <c r="H86" s="249"/>
      <c r="I86" s="250"/>
      <c r="J86" s="215"/>
      <c r="K86" s="214"/>
      <c r="L86" s="210"/>
      <c r="M86" s="251"/>
      <c r="N86" s="210"/>
      <c r="O86" s="214"/>
      <c r="P86" s="214"/>
      <c r="Q86" s="210"/>
      <c r="R86" s="214"/>
      <c r="S86" s="210"/>
      <c r="T86" s="214"/>
      <c r="U86" s="214"/>
      <c r="V86" s="214"/>
      <c r="W86" s="214"/>
      <c r="X86" s="214"/>
      <c r="Y86" s="214"/>
      <c r="Z86" s="214"/>
      <c r="AA86" s="214"/>
      <c r="AB86" s="214"/>
      <c r="AC86" s="210"/>
      <c r="AD86" s="214"/>
      <c r="AE86" s="214"/>
      <c r="AF86" s="214"/>
      <c r="AG86" s="252"/>
    </row>
    <row r="87" spans="1:33" ht="13">
      <c r="A87" s="237"/>
      <c r="B87" s="238"/>
      <c r="C87" s="238"/>
      <c r="D87" s="238"/>
      <c r="E87" s="249">
        <v>805</v>
      </c>
      <c r="F87" s="249">
        <v>821.09999999999991</v>
      </c>
      <c r="G87" s="240"/>
      <c r="H87" s="249"/>
      <c r="I87" s="250"/>
      <c r="J87" s="215"/>
      <c r="K87" s="214"/>
      <c r="L87" s="210"/>
      <c r="M87" s="251"/>
      <c r="N87" s="210"/>
      <c r="O87" s="214"/>
      <c r="P87" s="214"/>
      <c r="Q87" s="210"/>
      <c r="R87" s="214"/>
      <c r="S87" s="210"/>
      <c r="T87" s="214"/>
      <c r="U87" s="214"/>
      <c r="V87" s="214"/>
      <c r="W87" s="214"/>
      <c r="X87" s="214"/>
      <c r="Y87" s="214"/>
      <c r="Z87" s="214"/>
      <c r="AA87" s="214"/>
      <c r="AB87" s="214"/>
      <c r="AC87" s="210"/>
      <c r="AD87" s="214"/>
      <c r="AE87" s="214"/>
      <c r="AF87" s="214"/>
      <c r="AG87" s="252"/>
    </row>
    <row r="88" spans="1:33" ht="13">
      <c r="A88" s="237"/>
      <c r="B88" s="238"/>
      <c r="C88" s="238"/>
      <c r="D88" s="238"/>
      <c r="E88" s="239"/>
      <c r="F88" s="239"/>
      <c r="G88" s="240"/>
      <c r="H88" s="249"/>
      <c r="I88" s="250"/>
      <c r="J88" s="215"/>
      <c r="K88" s="214"/>
      <c r="L88" s="210"/>
      <c r="M88" s="251"/>
      <c r="N88" s="210"/>
      <c r="O88" s="214"/>
      <c r="P88" s="214"/>
      <c r="Q88" s="210"/>
      <c r="R88" s="214"/>
      <c r="S88" s="210"/>
      <c r="T88" s="214"/>
      <c r="U88" s="214"/>
      <c r="V88" s="214"/>
      <c r="W88" s="214"/>
      <c r="X88" s="214"/>
      <c r="Y88" s="214"/>
      <c r="Z88" s="214"/>
      <c r="AA88" s="214"/>
      <c r="AB88" s="214"/>
      <c r="AC88" s="210"/>
      <c r="AD88" s="214"/>
      <c r="AE88" s="214"/>
      <c r="AF88" s="214"/>
      <c r="AG88" s="252"/>
    </row>
    <row r="89" spans="1:33" ht="13">
      <c r="A89" s="237"/>
      <c r="B89" s="238" t="s">
        <v>141</v>
      </c>
      <c r="C89" s="238"/>
      <c r="D89" s="238"/>
      <c r="E89" s="249">
        <v>4191.1000000000004</v>
      </c>
      <c r="F89" s="249">
        <v>5129.91</v>
      </c>
      <c r="G89" s="240"/>
      <c r="H89" s="249"/>
      <c r="I89" s="250"/>
      <c r="J89" s="215"/>
      <c r="K89" s="214"/>
      <c r="L89" s="210"/>
      <c r="M89" s="251"/>
      <c r="N89" s="210"/>
      <c r="O89" s="214"/>
      <c r="P89" s="214"/>
      <c r="Q89" s="210"/>
      <c r="R89" s="214"/>
      <c r="S89" s="210"/>
      <c r="T89" s="214"/>
      <c r="U89" s="214"/>
      <c r="V89" s="214"/>
      <c r="W89" s="214"/>
      <c r="X89" s="214"/>
      <c r="Y89" s="214"/>
      <c r="Z89" s="214"/>
      <c r="AA89" s="214"/>
      <c r="AB89" s="214"/>
      <c r="AC89" s="210"/>
      <c r="AD89" s="214"/>
      <c r="AE89" s="214"/>
      <c r="AF89" s="214"/>
      <c r="AG89" s="252"/>
    </row>
    <row r="90" spans="1:33" ht="13">
      <c r="A90" s="42"/>
      <c r="B90" s="254"/>
      <c r="C90" s="254"/>
      <c r="D90" s="254"/>
      <c r="E90" s="248"/>
      <c r="F90" s="248"/>
      <c r="G90" s="240"/>
      <c r="H90" s="249"/>
      <c r="I90" s="250"/>
      <c r="J90" s="215"/>
      <c r="K90" s="214"/>
      <c r="L90" s="210"/>
      <c r="M90" s="251"/>
      <c r="N90" s="210"/>
      <c r="O90" s="214"/>
      <c r="P90" s="214"/>
      <c r="Q90" s="210"/>
      <c r="R90" s="214"/>
      <c r="S90" s="210"/>
      <c r="T90" s="214"/>
      <c r="U90" s="214"/>
      <c r="V90" s="214"/>
      <c r="W90" s="214"/>
      <c r="X90" s="214"/>
      <c r="Y90" s="214"/>
      <c r="Z90" s="214"/>
      <c r="AA90" s="214"/>
      <c r="AB90" s="214"/>
      <c r="AC90" s="210"/>
      <c r="AD90" s="214"/>
      <c r="AE90" s="214"/>
      <c r="AF90" s="214"/>
      <c r="AG90" s="252"/>
    </row>
    <row r="91" spans="1:33" ht="13">
      <c r="A91" s="42"/>
      <c r="B91" s="254"/>
      <c r="C91" s="254"/>
      <c r="D91" s="254"/>
      <c r="E91" s="239"/>
      <c r="F91" s="239"/>
      <c r="G91" s="240"/>
      <c r="H91" s="249"/>
      <c r="I91" s="250"/>
      <c r="J91" s="215"/>
      <c r="K91" s="214"/>
      <c r="L91" s="210"/>
      <c r="M91" s="251"/>
      <c r="N91" s="210"/>
      <c r="O91" s="214"/>
      <c r="P91" s="214"/>
      <c r="Q91" s="210"/>
      <c r="R91" s="214"/>
      <c r="S91" s="210"/>
      <c r="T91" s="214"/>
      <c r="U91" s="214"/>
      <c r="V91" s="214"/>
      <c r="W91" s="214"/>
      <c r="X91" s="214"/>
      <c r="Y91" s="214"/>
      <c r="Z91" s="214"/>
      <c r="AA91" s="214"/>
      <c r="AB91" s="214"/>
      <c r="AC91" s="210"/>
      <c r="AD91" s="214"/>
      <c r="AE91" s="214"/>
      <c r="AF91" s="214"/>
      <c r="AG91" s="252"/>
    </row>
    <row r="92" spans="1:33" ht="13">
      <c r="A92" s="42"/>
      <c r="B92" s="254"/>
      <c r="C92" s="254"/>
      <c r="D92" s="254"/>
      <c r="E92" s="240">
        <v>24491.1</v>
      </c>
      <c r="F92" s="240">
        <v>24929.539999999997</v>
      </c>
      <c r="G92" s="240">
        <f>SUM(E92:F92)</f>
        <v>49420.639999999999</v>
      </c>
      <c r="H92" s="255">
        <v>0.40875182229553592</v>
      </c>
      <c r="I92" s="250"/>
      <c r="J92" s="215"/>
      <c r="K92" s="214"/>
      <c r="L92" s="210"/>
      <c r="M92" s="251"/>
      <c r="N92" s="210"/>
      <c r="O92" s="214"/>
      <c r="P92" s="214"/>
      <c r="Q92" s="210"/>
      <c r="R92" s="214"/>
      <c r="S92" s="210"/>
      <c r="T92" s="214"/>
      <c r="U92" s="214"/>
      <c r="V92" s="214"/>
      <c r="W92" s="214"/>
      <c r="X92" s="214"/>
      <c r="Y92" s="214"/>
      <c r="Z92" s="214"/>
      <c r="AA92" s="214"/>
      <c r="AB92" s="214"/>
      <c r="AC92" s="210"/>
      <c r="AD92" s="214"/>
      <c r="AE92" s="214"/>
      <c r="AF92" s="214"/>
      <c r="AG92" s="252"/>
    </row>
    <row r="93" spans="1:33" ht="13">
      <c r="A93" s="42"/>
      <c r="B93" s="254"/>
      <c r="C93" s="254"/>
      <c r="D93" s="254"/>
      <c r="E93" s="239"/>
      <c r="F93" s="238"/>
      <c r="G93" s="240"/>
      <c r="H93" s="249"/>
      <c r="I93" s="250"/>
      <c r="J93" s="215"/>
      <c r="K93" s="214"/>
      <c r="L93" s="210"/>
      <c r="M93" s="251"/>
      <c r="N93" s="210"/>
      <c r="O93" s="214"/>
      <c r="P93" s="214"/>
      <c r="Q93" s="210"/>
      <c r="R93" s="214"/>
      <c r="S93" s="210"/>
      <c r="T93" s="214"/>
      <c r="U93" s="214"/>
      <c r="V93" s="214"/>
      <c r="W93" s="214"/>
      <c r="X93" s="214"/>
      <c r="Y93" s="214"/>
      <c r="Z93" s="214"/>
      <c r="AA93" s="214"/>
      <c r="AB93" s="214"/>
      <c r="AC93" s="210"/>
      <c r="AD93" s="214"/>
      <c r="AE93" s="214"/>
      <c r="AF93" s="214"/>
      <c r="AG93" s="252"/>
    </row>
    <row r="94" spans="1:33" ht="13">
      <c r="B94" s="256"/>
      <c r="C94" s="256"/>
      <c r="D94" s="256"/>
      <c r="E94" s="257"/>
      <c r="F94" s="258"/>
      <c r="G94" s="259"/>
      <c r="H94" s="260"/>
      <c r="I94" s="210"/>
      <c r="J94" s="215"/>
      <c r="K94" s="214"/>
      <c r="L94" s="210"/>
      <c r="M94" s="251"/>
      <c r="N94" s="210"/>
      <c r="O94" s="214"/>
      <c r="P94" s="214"/>
      <c r="Q94" s="210"/>
      <c r="R94" s="214"/>
      <c r="S94" s="210"/>
      <c r="T94" s="214"/>
      <c r="U94" s="214"/>
      <c r="V94" s="214"/>
      <c r="W94" s="214"/>
      <c r="X94" s="214"/>
      <c r="Y94" s="214"/>
      <c r="Z94" s="214"/>
      <c r="AA94" s="214"/>
      <c r="AB94" s="214"/>
      <c r="AC94" s="210"/>
      <c r="AD94" s="214"/>
      <c r="AE94" s="214"/>
      <c r="AF94" s="214"/>
      <c r="AG94" s="252"/>
    </row>
    <row r="95" spans="1:33" ht="13">
      <c r="E95" s="215"/>
      <c r="F95" s="214"/>
      <c r="G95" s="228"/>
      <c r="H95" s="261"/>
      <c r="I95" s="210"/>
      <c r="J95" s="215"/>
      <c r="K95" s="214"/>
      <c r="L95" s="210"/>
      <c r="M95" s="251"/>
      <c r="N95" s="210"/>
      <c r="O95" s="214"/>
      <c r="P95" s="214"/>
      <c r="Q95" s="210"/>
      <c r="R95" s="214"/>
      <c r="S95" s="210"/>
      <c r="T95" s="214"/>
      <c r="U95" s="214"/>
      <c r="V95" s="214"/>
      <c r="W95" s="214"/>
      <c r="X95" s="214"/>
      <c r="Y95" s="214"/>
      <c r="Z95" s="214"/>
      <c r="AA95" s="214"/>
      <c r="AB95" s="214"/>
      <c r="AC95" s="210"/>
      <c r="AD95" s="214"/>
      <c r="AE95" s="214"/>
      <c r="AF95" s="214"/>
      <c r="AG95" s="252"/>
    </row>
    <row r="96" spans="1:33" ht="13">
      <c r="E96" s="215"/>
      <c r="F96" s="214"/>
      <c r="G96" s="228"/>
      <c r="H96" s="261"/>
      <c r="I96" s="210"/>
      <c r="J96" s="215"/>
      <c r="K96" s="214"/>
      <c r="L96" s="210"/>
      <c r="M96" s="251"/>
      <c r="N96" s="210"/>
      <c r="O96" s="214"/>
      <c r="P96" s="214"/>
      <c r="Q96" s="210"/>
      <c r="R96" s="214"/>
      <c r="S96" s="210"/>
      <c r="T96" s="214"/>
      <c r="U96" s="214"/>
      <c r="V96" s="214"/>
      <c r="W96" s="214"/>
      <c r="X96" s="214"/>
      <c r="Y96" s="214"/>
      <c r="Z96" s="214"/>
      <c r="AA96" s="214"/>
      <c r="AB96" s="214"/>
      <c r="AC96" s="210"/>
      <c r="AD96" s="214"/>
      <c r="AE96" s="214"/>
      <c r="AF96" s="214"/>
      <c r="AG96" s="252"/>
    </row>
    <row r="97" spans="5:33" ht="13">
      <c r="E97" s="215"/>
      <c r="F97" s="214"/>
      <c r="G97" s="228"/>
      <c r="H97" s="261"/>
      <c r="I97" s="210"/>
      <c r="J97" s="215"/>
      <c r="K97" s="214"/>
      <c r="L97" s="210"/>
      <c r="M97" s="251"/>
      <c r="N97" s="210"/>
      <c r="O97" s="214"/>
      <c r="P97" s="214"/>
      <c r="Q97" s="210"/>
      <c r="R97" s="214"/>
      <c r="S97" s="210"/>
      <c r="T97" s="214"/>
      <c r="U97" s="214"/>
      <c r="V97" s="214"/>
      <c r="W97" s="214"/>
      <c r="X97" s="214"/>
      <c r="Y97" s="214"/>
      <c r="Z97" s="214"/>
      <c r="AA97" s="214"/>
      <c r="AB97" s="214"/>
      <c r="AC97" s="210"/>
      <c r="AD97" s="214"/>
      <c r="AE97" s="214"/>
      <c r="AF97" s="214"/>
      <c r="AG97" s="252"/>
    </row>
    <row r="98" spans="5:33" ht="13">
      <c r="E98" s="215"/>
      <c r="F98" s="214"/>
      <c r="G98" s="228"/>
      <c r="H98" s="261"/>
      <c r="I98" s="210"/>
      <c r="J98" s="215"/>
      <c r="K98" s="214"/>
      <c r="L98" s="210"/>
      <c r="M98" s="251"/>
      <c r="N98" s="210"/>
      <c r="O98" s="214"/>
      <c r="P98" s="214"/>
      <c r="Q98" s="210"/>
      <c r="R98" s="214"/>
      <c r="S98" s="210"/>
      <c r="T98" s="214"/>
      <c r="U98" s="214"/>
      <c r="V98" s="214"/>
      <c r="W98" s="214"/>
      <c r="X98" s="214"/>
      <c r="Y98" s="214"/>
      <c r="Z98" s="214"/>
      <c r="AA98" s="214"/>
      <c r="AB98" s="214"/>
      <c r="AC98" s="210"/>
      <c r="AD98" s="214"/>
      <c r="AE98" s="214"/>
      <c r="AF98" s="214"/>
      <c r="AG98" s="252"/>
    </row>
    <row r="99" spans="5:33" ht="13">
      <c r="E99" s="215"/>
      <c r="F99" s="214"/>
      <c r="G99" s="228"/>
      <c r="H99" s="261"/>
      <c r="I99" s="210"/>
      <c r="J99" s="215"/>
      <c r="K99" s="214"/>
      <c r="L99" s="210"/>
      <c r="M99" s="251"/>
      <c r="N99" s="210"/>
      <c r="O99" s="214"/>
      <c r="P99" s="214"/>
      <c r="Q99" s="210"/>
      <c r="R99" s="214"/>
      <c r="S99" s="210"/>
      <c r="T99" s="214"/>
      <c r="U99" s="214"/>
      <c r="V99" s="214"/>
      <c r="W99" s="214"/>
      <c r="X99" s="214"/>
      <c r="Y99" s="214"/>
      <c r="Z99" s="214"/>
      <c r="AA99" s="214"/>
      <c r="AB99" s="214"/>
      <c r="AC99" s="210"/>
      <c r="AD99" s="214"/>
      <c r="AE99" s="214"/>
      <c r="AF99" s="214"/>
      <c r="AG99" s="252"/>
    </row>
    <row r="100" spans="5:33" ht="13">
      <c r="E100" s="215"/>
      <c r="F100" s="214"/>
      <c r="G100" s="228"/>
      <c r="H100" s="261"/>
      <c r="I100" s="210"/>
      <c r="J100" s="215"/>
      <c r="K100" s="214"/>
      <c r="L100" s="210"/>
      <c r="M100" s="251"/>
      <c r="N100" s="210"/>
      <c r="O100" s="214"/>
      <c r="P100" s="214"/>
      <c r="Q100" s="210"/>
      <c r="R100" s="214"/>
      <c r="S100" s="210"/>
      <c r="T100" s="214"/>
      <c r="U100" s="214"/>
      <c r="V100" s="214"/>
      <c r="W100" s="214"/>
      <c r="X100" s="214"/>
      <c r="Y100" s="214"/>
      <c r="Z100" s="214"/>
      <c r="AA100" s="214"/>
      <c r="AB100" s="214"/>
      <c r="AC100" s="210"/>
      <c r="AD100" s="214"/>
      <c r="AE100" s="214"/>
      <c r="AF100" s="214"/>
      <c r="AG100" s="252"/>
    </row>
    <row r="101" spans="5:33" ht="13">
      <c r="E101" s="215"/>
      <c r="F101" s="214"/>
      <c r="G101" s="228"/>
      <c r="H101" s="261"/>
      <c r="I101" s="210"/>
      <c r="J101" s="215"/>
      <c r="K101" s="214"/>
      <c r="L101" s="210"/>
      <c r="M101" s="251"/>
      <c r="N101" s="210"/>
      <c r="O101" s="214"/>
      <c r="P101" s="214"/>
      <c r="Q101" s="210"/>
      <c r="R101" s="214"/>
      <c r="S101" s="210"/>
      <c r="T101" s="214"/>
      <c r="U101" s="214"/>
      <c r="V101" s="214"/>
      <c r="W101" s="214"/>
      <c r="X101" s="214"/>
      <c r="Y101" s="214"/>
      <c r="Z101" s="214"/>
      <c r="AA101" s="214"/>
      <c r="AB101" s="214"/>
      <c r="AC101" s="210"/>
      <c r="AD101" s="214"/>
      <c r="AE101" s="214"/>
      <c r="AF101" s="214"/>
      <c r="AG101" s="252"/>
    </row>
    <row r="102" spans="5:33" ht="13">
      <c r="E102" s="215"/>
      <c r="F102" s="214"/>
      <c r="G102" s="228"/>
      <c r="H102" s="261"/>
      <c r="I102" s="210"/>
      <c r="J102" s="215"/>
      <c r="K102" s="214"/>
      <c r="L102" s="210"/>
      <c r="M102" s="251"/>
      <c r="N102" s="210"/>
      <c r="O102" s="214"/>
      <c r="P102" s="214"/>
      <c r="Q102" s="210"/>
      <c r="R102" s="214"/>
      <c r="S102" s="210"/>
      <c r="T102" s="214"/>
      <c r="U102" s="214"/>
      <c r="V102" s="214"/>
      <c r="W102" s="214"/>
      <c r="X102" s="214"/>
      <c r="Y102" s="214"/>
      <c r="Z102" s="214"/>
      <c r="AA102" s="214"/>
      <c r="AB102" s="214"/>
      <c r="AC102" s="210"/>
      <c r="AD102" s="214"/>
      <c r="AE102" s="214"/>
      <c r="AF102" s="214"/>
      <c r="AG102" s="252"/>
    </row>
    <row r="103" spans="5:33" ht="13">
      <c r="E103" s="215"/>
      <c r="F103" s="214"/>
      <c r="G103" s="228"/>
      <c r="H103" s="261"/>
      <c r="I103" s="210"/>
      <c r="J103" s="215"/>
      <c r="K103" s="214"/>
      <c r="L103" s="210"/>
      <c r="M103" s="251"/>
      <c r="N103" s="210"/>
      <c r="O103" s="214"/>
      <c r="P103" s="214"/>
      <c r="Q103" s="210"/>
      <c r="R103" s="214"/>
      <c r="S103" s="210"/>
      <c r="T103" s="214"/>
      <c r="U103" s="214"/>
      <c r="V103" s="214"/>
      <c r="W103" s="214"/>
      <c r="X103" s="214"/>
      <c r="Y103" s="214"/>
      <c r="Z103" s="214"/>
      <c r="AA103" s="214"/>
      <c r="AB103" s="214"/>
      <c r="AC103" s="210"/>
      <c r="AD103" s="214"/>
      <c r="AE103" s="214"/>
      <c r="AF103" s="214"/>
      <c r="AG103" s="252"/>
    </row>
    <row r="104" spans="5:33" ht="13">
      <c r="E104" s="215"/>
      <c r="F104" s="214"/>
      <c r="G104" s="228"/>
      <c r="H104" s="261"/>
      <c r="I104" s="210"/>
      <c r="J104" s="215"/>
      <c r="K104" s="214"/>
      <c r="L104" s="210"/>
      <c r="M104" s="251"/>
      <c r="N104" s="210"/>
      <c r="O104" s="214"/>
      <c r="P104" s="214"/>
      <c r="Q104" s="210"/>
      <c r="R104" s="214"/>
      <c r="S104" s="210"/>
      <c r="T104" s="214"/>
      <c r="U104" s="214"/>
      <c r="V104" s="214"/>
      <c r="W104" s="214"/>
      <c r="X104" s="214"/>
      <c r="Y104" s="214"/>
      <c r="Z104" s="214"/>
      <c r="AA104" s="214"/>
      <c r="AB104" s="214"/>
      <c r="AC104" s="210"/>
      <c r="AD104" s="214"/>
      <c r="AE104" s="214"/>
      <c r="AF104" s="214"/>
      <c r="AG104" s="252"/>
    </row>
    <row r="105" spans="5:33" ht="13">
      <c r="E105" s="165"/>
      <c r="F105" s="164"/>
      <c r="G105" s="170"/>
      <c r="H105" s="167"/>
      <c r="I105" s="186"/>
      <c r="J105" s="164"/>
      <c r="K105" s="164"/>
      <c r="L105" s="186"/>
      <c r="M105" s="262"/>
      <c r="N105" s="186"/>
      <c r="O105" s="164"/>
      <c r="P105" s="164"/>
      <c r="Q105" s="186"/>
      <c r="R105" s="164"/>
      <c r="S105" s="186"/>
      <c r="T105" s="164"/>
      <c r="U105" s="164"/>
      <c r="V105" s="164"/>
      <c r="W105" s="164"/>
      <c r="X105" s="164"/>
      <c r="Y105" s="164"/>
      <c r="Z105" s="164"/>
      <c r="AA105" s="164"/>
      <c r="AB105" s="164"/>
      <c r="AC105" s="186"/>
      <c r="AD105" s="164"/>
      <c r="AE105" s="164"/>
      <c r="AF105" s="164"/>
      <c r="AG105" s="263"/>
    </row>
    <row r="106" spans="5:33" ht="13">
      <c r="E106" s="165"/>
      <c r="F106" s="164"/>
      <c r="G106" s="170"/>
      <c r="H106" s="167"/>
      <c r="I106" s="186"/>
      <c r="J106" s="164"/>
      <c r="K106" s="164"/>
      <c r="L106" s="186"/>
      <c r="M106" s="262"/>
      <c r="N106" s="186"/>
      <c r="O106" s="164"/>
      <c r="P106" s="164"/>
      <c r="Q106" s="186"/>
      <c r="R106" s="164"/>
      <c r="S106" s="186"/>
      <c r="T106" s="164"/>
      <c r="U106" s="164"/>
      <c r="V106" s="164"/>
      <c r="W106" s="164"/>
      <c r="X106" s="164"/>
      <c r="Y106" s="164"/>
      <c r="Z106" s="164"/>
      <c r="AA106" s="164"/>
      <c r="AB106" s="164"/>
      <c r="AC106" s="186"/>
      <c r="AD106" s="164"/>
      <c r="AE106" s="164"/>
      <c r="AF106" s="164"/>
      <c r="AG106" s="263"/>
    </row>
    <row r="107" spans="5:33" ht="13">
      <c r="E107" s="165"/>
      <c r="F107" s="164"/>
      <c r="G107" s="170"/>
      <c r="H107" s="167"/>
      <c r="I107" s="186"/>
      <c r="J107" s="164"/>
      <c r="K107" s="164"/>
      <c r="L107" s="186"/>
      <c r="M107" s="262"/>
      <c r="N107" s="186"/>
      <c r="O107" s="164"/>
      <c r="P107" s="164"/>
      <c r="Q107" s="186"/>
      <c r="R107" s="164"/>
      <c r="S107" s="186"/>
      <c r="T107" s="164"/>
      <c r="U107" s="164"/>
      <c r="V107" s="164"/>
      <c r="W107" s="164"/>
      <c r="X107" s="164"/>
      <c r="Y107" s="164"/>
      <c r="Z107" s="164"/>
      <c r="AA107" s="164"/>
      <c r="AB107" s="164"/>
      <c r="AC107" s="186"/>
      <c r="AD107" s="164"/>
      <c r="AE107" s="164"/>
      <c r="AF107" s="164"/>
      <c r="AG107" s="263"/>
    </row>
    <row r="108" spans="5:33" ht="13">
      <c r="E108" s="165"/>
      <c r="F108" s="164"/>
      <c r="G108" s="170"/>
      <c r="H108" s="167"/>
      <c r="I108" s="186"/>
      <c r="J108" s="164"/>
      <c r="K108" s="164"/>
      <c r="L108" s="186"/>
      <c r="M108" s="262"/>
      <c r="N108" s="186"/>
      <c r="O108" s="164"/>
      <c r="P108" s="164"/>
      <c r="Q108" s="186"/>
      <c r="R108" s="164"/>
      <c r="S108" s="186"/>
      <c r="T108" s="164"/>
      <c r="U108" s="164"/>
      <c r="V108" s="164"/>
      <c r="W108" s="164"/>
      <c r="X108" s="164"/>
      <c r="Y108" s="164"/>
      <c r="Z108" s="164"/>
      <c r="AA108" s="164"/>
      <c r="AB108" s="164"/>
      <c r="AC108" s="186"/>
      <c r="AD108" s="164"/>
      <c r="AE108" s="164"/>
      <c r="AF108" s="164"/>
      <c r="AG108" s="263"/>
    </row>
    <row r="109" spans="5:33" ht="13">
      <c r="E109" s="165"/>
      <c r="F109" s="164"/>
      <c r="G109" s="170"/>
      <c r="H109" s="167"/>
      <c r="I109" s="186"/>
      <c r="J109" s="164"/>
      <c r="K109" s="164"/>
      <c r="L109" s="186"/>
      <c r="M109" s="262"/>
      <c r="N109" s="186"/>
      <c r="O109" s="164"/>
      <c r="P109" s="164"/>
      <c r="Q109" s="186"/>
      <c r="R109" s="164"/>
      <c r="S109" s="186"/>
      <c r="T109" s="164"/>
      <c r="U109" s="164"/>
      <c r="V109" s="164"/>
      <c r="W109" s="164"/>
      <c r="X109" s="164"/>
      <c r="Y109" s="164"/>
      <c r="Z109" s="164"/>
      <c r="AA109" s="164"/>
      <c r="AB109" s="164"/>
      <c r="AC109" s="186"/>
      <c r="AD109" s="164"/>
      <c r="AE109" s="164"/>
      <c r="AF109" s="164"/>
      <c r="AG109" s="263"/>
    </row>
    <row r="110" spans="5:33" ht="13">
      <c r="E110" s="165"/>
      <c r="F110" s="164"/>
      <c r="G110" s="170"/>
      <c r="H110" s="167"/>
      <c r="I110" s="186"/>
      <c r="J110" s="164"/>
      <c r="K110" s="164"/>
      <c r="L110" s="186"/>
      <c r="M110" s="262"/>
      <c r="N110" s="186"/>
      <c r="O110" s="164"/>
      <c r="P110" s="164"/>
      <c r="Q110" s="186"/>
      <c r="R110" s="164"/>
      <c r="S110" s="186"/>
      <c r="T110" s="164"/>
      <c r="U110" s="164"/>
      <c r="V110" s="164"/>
      <c r="W110" s="164"/>
      <c r="X110" s="164"/>
      <c r="Y110" s="164"/>
      <c r="Z110" s="164"/>
      <c r="AA110" s="164"/>
      <c r="AB110" s="164"/>
      <c r="AC110" s="186"/>
      <c r="AD110" s="164"/>
      <c r="AE110" s="164"/>
      <c r="AF110" s="164"/>
      <c r="AG110" s="263"/>
    </row>
    <row r="111" spans="5:33" ht="13">
      <c r="E111" s="165"/>
      <c r="F111" s="164"/>
      <c r="G111" s="170"/>
      <c r="H111" s="167"/>
      <c r="I111" s="186"/>
      <c r="J111" s="164"/>
      <c r="K111" s="164"/>
      <c r="L111" s="186"/>
      <c r="M111" s="262"/>
      <c r="N111" s="186"/>
      <c r="O111" s="164"/>
      <c r="P111" s="164"/>
      <c r="Q111" s="186"/>
      <c r="R111" s="164"/>
      <c r="S111" s="186"/>
      <c r="T111" s="164"/>
      <c r="U111" s="164"/>
      <c r="V111" s="164"/>
      <c r="W111" s="164"/>
      <c r="X111" s="164"/>
      <c r="Y111" s="164"/>
      <c r="Z111" s="164"/>
      <c r="AA111" s="164"/>
      <c r="AB111" s="164"/>
      <c r="AC111" s="186"/>
      <c r="AD111" s="164"/>
      <c r="AE111" s="164"/>
      <c r="AF111" s="164"/>
      <c r="AG111" s="263"/>
    </row>
    <row r="112" spans="5:33" ht="13">
      <c r="E112" s="165"/>
      <c r="F112" s="164"/>
      <c r="G112" s="170"/>
      <c r="H112" s="167"/>
      <c r="I112" s="186"/>
      <c r="J112" s="164"/>
      <c r="K112" s="164"/>
      <c r="L112" s="186"/>
      <c r="M112" s="262"/>
      <c r="N112" s="186"/>
      <c r="O112" s="164"/>
      <c r="P112" s="164"/>
      <c r="Q112" s="186"/>
      <c r="R112" s="164"/>
      <c r="S112" s="186"/>
      <c r="T112" s="164"/>
      <c r="U112" s="164"/>
      <c r="V112" s="164"/>
      <c r="W112" s="164"/>
      <c r="X112" s="164"/>
      <c r="Y112" s="164"/>
      <c r="Z112" s="164"/>
      <c r="AA112" s="164"/>
      <c r="AB112" s="164"/>
      <c r="AC112" s="186"/>
      <c r="AD112" s="164"/>
      <c r="AE112" s="164"/>
      <c r="AF112" s="164"/>
      <c r="AG112" s="263"/>
    </row>
    <row r="113" spans="5:33" ht="13">
      <c r="E113" s="165"/>
      <c r="F113" s="164"/>
      <c r="G113" s="170"/>
      <c r="H113" s="167"/>
      <c r="I113" s="186"/>
      <c r="J113" s="164"/>
      <c r="K113" s="164"/>
      <c r="L113" s="186"/>
      <c r="M113" s="262"/>
      <c r="N113" s="186"/>
      <c r="O113" s="164"/>
      <c r="P113" s="164"/>
      <c r="Q113" s="186"/>
      <c r="R113" s="164"/>
      <c r="S113" s="186"/>
      <c r="T113" s="164"/>
      <c r="U113" s="164"/>
      <c r="V113" s="164"/>
      <c r="W113" s="164"/>
      <c r="X113" s="164"/>
      <c r="Y113" s="164"/>
      <c r="Z113" s="164"/>
      <c r="AA113" s="164"/>
      <c r="AB113" s="164"/>
      <c r="AC113" s="186"/>
      <c r="AD113" s="164"/>
      <c r="AE113" s="164"/>
      <c r="AF113" s="164"/>
      <c r="AG113" s="263"/>
    </row>
    <row r="114" spans="5:33" ht="13">
      <c r="E114" s="165"/>
      <c r="F114" s="164"/>
      <c r="G114" s="170"/>
      <c r="H114" s="167"/>
      <c r="I114" s="186"/>
      <c r="J114" s="164"/>
      <c r="K114" s="164"/>
      <c r="L114" s="186"/>
      <c r="M114" s="262"/>
      <c r="N114" s="186"/>
      <c r="O114" s="164"/>
      <c r="P114" s="164"/>
      <c r="Q114" s="186"/>
      <c r="R114" s="164"/>
      <c r="S114" s="186"/>
      <c r="T114" s="164"/>
      <c r="U114" s="164"/>
      <c r="V114" s="164"/>
      <c r="W114" s="164"/>
      <c r="X114" s="164"/>
      <c r="Y114" s="164"/>
      <c r="Z114" s="164"/>
      <c r="AA114" s="164"/>
      <c r="AB114" s="164"/>
      <c r="AC114" s="186"/>
      <c r="AD114" s="164"/>
      <c r="AE114" s="164"/>
      <c r="AF114" s="164"/>
      <c r="AG114" s="263"/>
    </row>
    <row r="115" spans="5:33" ht="13">
      <c r="E115" s="165"/>
      <c r="F115" s="164"/>
      <c r="G115" s="170"/>
      <c r="H115" s="167"/>
      <c r="I115" s="186"/>
      <c r="J115" s="164"/>
      <c r="K115" s="164"/>
      <c r="L115" s="186"/>
      <c r="M115" s="262"/>
      <c r="N115" s="186"/>
      <c r="O115" s="164"/>
      <c r="P115" s="164"/>
      <c r="Q115" s="186"/>
      <c r="R115" s="164"/>
      <c r="S115" s="186"/>
      <c r="T115" s="164"/>
      <c r="U115" s="164"/>
      <c r="V115" s="164"/>
      <c r="W115" s="164"/>
      <c r="X115" s="164"/>
      <c r="Y115" s="164"/>
      <c r="Z115" s="164"/>
      <c r="AA115" s="164"/>
      <c r="AB115" s="164"/>
      <c r="AC115" s="186"/>
      <c r="AD115" s="164"/>
      <c r="AE115" s="164"/>
      <c r="AF115" s="164"/>
      <c r="AG115" s="263"/>
    </row>
    <row r="116" spans="5:33">
      <c r="E116" s="165"/>
      <c r="F116" s="170"/>
      <c r="G116" s="165"/>
      <c r="H116" s="182"/>
      <c r="I116" s="164"/>
      <c r="J116" s="164"/>
      <c r="K116" s="164"/>
      <c r="L116" s="164"/>
      <c r="M116" s="164"/>
      <c r="N116" s="164"/>
      <c r="O116" s="164"/>
      <c r="P116" s="164"/>
      <c r="Q116" s="164"/>
      <c r="R116" s="164"/>
      <c r="S116" s="164"/>
      <c r="T116" s="164"/>
      <c r="U116" s="164"/>
      <c r="V116" s="164"/>
      <c r="W116" s="164"/>
      <c r="X116" s="164"/>
      <c r="Y116" s="164"/>
      <c r="Z116" s="164"/>
      <c r="AA116" s="164"/>
      <c r="AB116" s="164"/>
      <c r="AC116" s="164"/>
      <c r="AD116" s="164"/>
      <c r="AE116" s="164"/>
      <c r="AF116" s="164"/>
      <c r="AG116" s="164"/>
    </row>
    <row r="117" spans="5:33">
      <c r="E117" s="165"/>
      <c r="F117" s="170"/>
      <c r="G117" s="165"/>
      <c r="H117" s="182"/>
      <c r="I117" s="164"/>
      <c r="J117" s="164"/>
      <c r="K117" s="164"/>
      <c r="L117" s="164"/>
      <c r="M117" s="164"/>
      <c r="N117" s="164"/>
      <c r="O117" s="164"/>
      <c r="P117" s="164"/>
      <c r="Q117" s="164"/>
      <c r="R117" s="164"/>
      <c r="S117" s="164"/>
      <c r="T117" s="164"/>
      <c r="U117" s="164"/>
      <c r="V117" s="164"/>
      <c r="W117" s="164"/>
      <c r="X117" s="164"/>
      <c r="Y117" s="164"/>
      <c r="Z117" s="164"/>
      <c r="AA117" s="164"/>
      <c r="AB117" s="164"/>
      <c r="AC117" s="164"/>
      <c r="AD117" s="164"/>
      <c r="AE117" s="164"/>
      <c r="AF117" s="164"/>
      <c r="AG117" s="164"/>
    </row>
    <row r="118" spans="5:33">
      <c r="E118" s="165"/>
      <c r="F118" s="170"/>
      <c r="G118" s="165"/>
      <c r="H118" s="182"/>
      <c r="I118" s="164"/>
      <c r="J118" s="164"/>
      <c r="K118" s="164"/>
      <c r="L118" s="164"/>
      <c r="M118" s="164"/>
      <c r="N118" s="164"/>
      <c r="O118" s="164"/>
      <c r="P118" s="164"/>
      <c r="Q118" s="164"/>
      <c r="R118" s="164"/>
      <c r="S118" s="164"/>
      <c r="T118" s="164"/>
      <c r="U118" s="164"/>
      <c r="V118" s="164"/>
      <c r="W118" s="164"/>
      <c r="X118" s="164"/>
      <c r="Y118" s="164"/>
      <c r="Z118" s="164"/>
      <c r="AA118" s="164"/>
      <c r="AB118" s="164"/>
      <c r="AC118" s="164"/>
      <c r="AD118" s="164"/>
      <c r="AE118" s="164"/>
      <c r="AF118" s="164"/>
      <c r="AG118" s="164"/>
    </row>
    <row r="119" spans="5:33">
      <c r="E119" s="165"/>
      <c r="F119" s="170"/>
      <c r="G119" s="165"/>
      <c r="H119" s="182"/>
      <c r="I119" s="164"/>
      <c r="J119" s="164"/>
      <c r="K119" s="164"/>
      <c r="L119" s="164"/>
      <c r="M119" s="164"/>
      <c r="N119" s="164"/>
      <c r="O119" s="164"/>
      <c r="P119" s="164"/>
      <c r="Q119" s="164"/>
      <c r="R119" s="164"/>
      <c r="S119" s="164"/>
      <c r="T119" s="164"/>
      <c r="U119" s="164"/>
      <c r="V119" s="164"/>
      <c r="W119" s="164"/>
      <c r="X119" s="164"/>
      <c r="Y119" s="164"/>
      <c r="Z119" s="164"/>
      <c r="AA119" s="164"/>
      <c r="AB119" s="164"/>
      <c r="AC119" s="164"/>
      <c r="AD119" s="164"/>
      <c r="AE119" s="164"/>
      <c r="AF119" s="164"/>
      <c r="AG119" s="164"/>
    </row>
    <row r="120" spans="5:33">
      <c r="E120" s="165"/>
      <c r="F120" s="170"/>
      <c r="G120" s="165"/>
      <c r="H120" s="182"/>
      <c r="I120" s="164"/>
      <c r="J120" s="164"/>
      <c r="K120" s="164"/>
      <c r="L120" s="164"/>
      <c r="M120" s="164"/>
      <c r="N120" s="164"/>
      <c r="O120" s="164"/>
      <c r="P120" s="164"/>
      <c r="Q120" s="164"/>
      <c r="R120" s="164"/>
      <c r="S120" s="164"/>
      <c r="T120" s="164"/>
      <c r="U120" s="164"/>
      <c r="V120" s="164"/>
      <c r="W120" s="164"/>
      <c r="X120" s="164"/>
      <c r="Y120" s="164"/>
      <c r="Z120" s="164"/>
      <c r="AA120" s="164"/>
      <c r="AB120" s="164"/>
      <c r="AC120" s="164"/>
      <c r="AD120" s="164"/>
      <c r="AE120" s="164"/>
      <c r="AF120" s="164"/>
      <c r="AG120" s="164"/>
    </row>
    <row r="121" spans="5:33">
      <c r="E121" s="165"/>
      <c r="F121" s="170"/>
      <c r="G121" s="165"/>
      <c r="H121" s="182"/>
      <c r="I121" s="164"/>
      <c r="J121" s="164"/>
      <c r="K121" s="164"/>
      <c r="L121" s="164"/>
      <c r="M121" s="164"/>
      <c r="N121" s="164"/>
      <c r="O121" s="164"/>
      <c r="P121" s="164"/>
      <c r="Q121" s="164"/>
      <c r="R121" s="164"/>
      <c r="S121" s="164"/>
      <c r="T121" s="164"/>
      <c r="U121" s="164"/>
      <c r="V121" s="164"/>
      <c r="W121" s="164"/>
      <c r="X121" s="164"/>
      <c r="Y121" s="164"/>
      <c r="Z121" s="164"/>
      <c r="AA121" s="164"/>
      <c r="AB121" s="164"/>
      <c r="AC121" s="164"/>
      <c r="AD121" s="164"/>
      <c r="AE121" s="164"/>
      <c r="AF121" s="164"/>
      <c r="AG121" s="164"/>
    </row>
    <row r="122" spans="5:33">
      <c r="E122" s="165"/>
      <c r="F122" s="170"/>
      <c r="G122" s="165"/>
      <c r="H122" s="182"/>
    </row>
    <row r="123" spans="5:33">
      <c r="E123" s="165"/>
      <c r="F123" s="170"/>
      <c r="G123" s="165"/>
      <c r="H123" s="182"/>
    </row>
    <row r="124" spans="5:33">
      <c r="E124" s="165"/>
      <c r="F124" s="170"/>
      <c r="G124" s="165"/>
      <c r="H124" s="182"/>
    </row>
    <row r="125" spans="5:33">
      <c r="E125" s="165"/>
      <c r="F125" s="170"/>
      <c r="G125" s="165"/>
      <c r="H125" s="182"/>
    </row>
    <row r="126" spans="5:33">
      <c r="E126" s="165"/>
      <c r="F126" s="170"/>
      <c r="G126" s="165"/>
      <c r="H126" s="182"/>
    </row>
    <row r="127" spans="5:33">
      <c r="E127" s="165"/>
      <c r="F127" s="170"/>
      <c r="G127" s="165"/>
      <c r="H127" s="182"/>
    </row>
    <row r="128" spans="5:33">
      <c r="E128" s="165"/>
      <c r="F128" s="170"/>
      <c r="G128" s="165"/>
      <c r="H128" s="182"/>
    </row>
    <row r="129" spans="5:8">
      <c r="E129" s="165"/>
      <c r="F129" s="170"/>
      <c r="G129" s="165"/>
      <c r="H129" s="182"/>
    </row>
    <row r="130" spans="5:8">
      <c r="E130" s="165"/>
      <c r="F130" s="170"/>
      <c r="G130" s="165"/>
      <c r="H130" s="182"/>
    </row>
    <row r="131" spans="5:8">
      <c r="E131" s="165"/>
      <c r="F131" s="170"/>
      <c r="G131" s="165"/>
      <c r="H131" s="182"/>
    </row>
    <row r="132" spans="5:8">
      <c r="E132" s="165"/>
      <c r="F132" s="170"/>
      <c r="G132" s="165"/>
      <c r="H132" s="182"/>
    </row>
    <row r="133" spans="5:8">
      <c r="E133" s="165"/>
      <c r="F133" s="170"/>
      <c r="G133" s="165"/>
      <c r="H133" s="182"/>
    </row>
    <row r="134" spans="5:8">
      <c r="E134" s="165"/>
      <c r="F134" s="170"/>
      <c r="G134" s="165"/>
      <c r="H134" s="182"/>
    </row>
    <row r="135" spans="5:8">
      <c r="E135" s="165"/>
      <c r="F135" s="170"/>
      <c r="G135" s="165"/>
      <c r="H135" s="164"/>
    </row>
    <row r="136" spans="5:8">
      <c r="E136" s="165"/>
      <c r="F136" s="170"/>
      <c r="G136" s="165"/>
      <c r="H136" s="164"/>
    </row>
    <row r="137" spans="5:8">
      <c r="E137" s="165"/>
      <c r="F137" s="170"/>
      <c r="G137" s="165"/>
      <c r="H137" s="164"/>
    </row>
    <row r="138" spans="5:8">
      <c r="E138" s="165"/>
      <c r="F138" s="170"/>
      <c r="G138" s="165"/>
    </row>
    <row r="139" spans="5:8">
      <c r="E139" s="165"/>
      <c r="F139" s="170"/>
      <c r="G139" s="165"/>
    </row>
    <row r="140" spans="5:8">
      <c r="E140" s="165"/>
      <c r="F140" s="170"/>
      <c r="G140" s="165"/>
    </row>
    <row r="141" spans="5:8">
      <c r="E141" s="165"/>
      <c r="F141" s="170"/>
      <c r="G141" s="165"/>
    </row>
    <row r="142" spans="5:8">
      <c r="E142" s="165"/>
      <c r="F142" s="170"/>
      <c r="G142" s="165"/>
    </row>
    <row r="143" spans="5:8">
      <c r="E143" s="165"/>
      <c r="F143" s="170"/>
      <c r="G143" s="165"/>
    </row>
    <row r="144" spans="5:8">
      <c r="E144" s="165"/>
      <c r="F144" s="170"/>
      <c r="G144" s="165"/>
    </row>
    <row r="145" spans="5:7">
      <c r="E145" s="165"/>
      <c r="F145" s="170"/>
      <c r="G145" s="165"/>
    </row>
    <row r="146" spans="5:7">
      <c r="E146" s="165"/>
      <c r="F146" s="170"/>
      <c r="G146" s="165"/>
    </row>
    <row r="147" spans="5:7">
      <c r="E147" s="165"/>
      <c r="F147" s="170"/>
      <c r="G147" s="165"/>
    </row>
    <row r="148" spans="5:7">
      <c r="E148" s="165"/>
      <c r="F148" s="170"/>
      <c r="G148" s="165"/>
    </row>
    <row r="149" spans="5:7">
      <c r="E149" s="165"/>
      <c r="F149" s="170"/>
      <c r="G149" s="165"/>
    </row>
    <row r="150" spans="5:7">
      <c r="E150" s="165"/>
      <c r="F150" s="170"/>
      <c r="G150" s="165"/>
    </row>
    <row r="151" spans="5:7">
      <c r="E151" s="165"/>
      <c r="F151" s="170"/>
      <c r="G151" s="165"/>
    </row>
    <row r="152" spans="5:7">
      <c r="E152" s="165"/>
      <c r="F152" s="170"/>
      <c r="G152" s="165"/>
    </row>
    <row r="153" spans="5:7">
      <c r="E153" s="165"/>
      <c r="F153" s="170"/>
      <c r="G153" s="165"/>
    </row>
    <row r="154" spans="5:7">
      <c r="E154" s="165"/>
      <c r="F154" s="170"/>
      <c r="G154" s="165"/>
    </row>
    <row r="155" spans="5:7">
      <c r="E155" s="165"/>
      <c r="F155" s="170"/>
      <c r="G155" s="165"/>
    </row>
    <row r="156" spans="5:7">
      <c r="E156" s="165"/>
      <c r="F156" s="170"/>
      <c r="G156" s="165"/>
    </row>
    <row r="157" spans="5:7">
      <c r="E157" s="165"/>
      <c r="F157" s="170"/>
      <c r="G157" s="165"/>
    </row>
    <row r="158" spans="5:7">
      <c r="E158" s="165"/>
      <c r="F158" s="170"/>
      <c r="G158" s="165"/>
    </row>
    <row r="159" spans="5:7">
      <c r="E159" s="165"/>
      <c r="F159" s="170"/>
      <c r="G159" s="165"/>
    </row>
    <row r="160" spans="5:7">
      <c r="E160" s="165"/>
      <c r="F160" s="170"/>
      <c r="G160" s="165"/>
    </row>
    <row r="161" spans="5:7">
      <c r="E161" s="165"/>
      <c r="F161" s="170"/>
      <c r="G161" s="165"/>
    </row>
    <row r="162" spans="5:7">
      <c r="E162" s="165"/>
      <c r="F162" s="170"/>
      <c r="G162" s="165"/>
    </row>
    <row r="163" spans="5:7">
      <c r="E163" s="165"/>
      <c r="F163" s="170"/>
      <c r="G163" s="165"/>
    </row>
    <row r="164" spans="5:7">
      <c r="E164" s="165"/>
      <c r="F164" s="170"/>
      <c r="G164" s="165"/>
    </row>
    <row r="165" spans="5:7">
      <c r="E165" s="165"/>
      <c r="F165" s="170"/>
      <c r="G165" s="165"/>
    </row>
    <row r="166" spans="5:7">
      <c r="E166" s="165"/>
      <c r="F166" s="170"/>
      <c r="G166" s="165"/>
    </row>
    <row r="167" spans="5:7">
      <c r="E167" s="165"/>
      <c r="F167" s="170"/>
      <c r="G167" s="165"/>
    </row>
    <row r="168" spans="5:7">
      <c r="E168" s="165"/>
      <c r="F168" s="170"/>
      <c r="G168" s="165"/>
    </row>
    <row r="169" spans="5:7">
      <c r="E169" s="165"/>
      <c r="F169" s="170"/>
      <c r="G169" s="165"/>
    </row>
    <row r="170" spans="5:7">
      <c r="E170" s="165"/>
      <c r="F170" s="170"/>
      <c r="G170" s="165"/>
    </row>
    <row r="171" spans="5:7">
      <c r="E171" s="165"/>
      <c r="F171" s="170"/>
      <c r="G171" s="165"/>
    </row>
    <row r="172" spans="5:7">
      <c r="E172" s="165"/>
      <c r="F172" s="170"/>
      <c r="G172" s="165"/>
    </row>
    <row r="173" spans="5:7">
      <c r="E173" s="165"/>
      <c r="F173" s="170"/>
      <c r="G173" s="165"/>
    </row>
    <row r="174" spans="5:7">
      <c r="E174" s="165"/>
      <c r="F174" s="170"/>
      <c r="G174" s="165"/>
    </row>
    <row r="175" spans="5:7">
      <c r="E175" s="165"/>
      <c r="F175" s="170"/>
      <c r="G175" s="165"/>
    </row>
    <row r="176" spans="5:7">
      <c r="E176" s="165"/>
      <c r="F176" s="170"/>
      <c r="G176" s="165"/>
    </row>
    <row r="177" spans="5:7">
      <c r="E177" s="165"/>
      <c r="F177" s="170"/>
      <c r="G177" s="165"/>
    </row>
    <row r="178" spans="5:7">
      <c r="E178" s="165"/>
      <c r="F178" s="170"/>
      <c r="G178" s="165"/>
    </row>
    <row r="179" spans="5:7">
      <c r="E179" s="165"/>
      <c r="F179" s="170"/>
      <c r="G179" s="165"/>
    </row>
  </sheetData>
  <mergeCells count="7">
    <mergeCell ref="S7:W7"/>
    <mergeCell ref="A1:B1"/>
    <mergeCell ref="A2:B2"/>
    <mergeCell ref="A4:B4"/>
    <mergeCell ref="D7:H7"/>
    <mergeCell ref="I7:M7"/>
    <mergeCell ref="N7:R7"/>
  </mergeCells>
  <phoneticPr fontId="0" type="noConversion"/>
  <pageMargins left="0.25" right="0.25" top="0.69" bottom="0.25" header="0.25" footer="0.25"/>
  <pageSetup paperSize="5" scale="90" orientation="landscape" blackAndWhite="1" horizontalDpi="4294967292" verticalDpi="300" r:id="rId1"/>
  <headerFooter alignWithMargins="0">
    <oddHeader>&amp;L&amp;24&amp;USUMMARY OF MATERIALS AND SUPPLIES</oddHeader>
    <oddFooter>Page &amp;P</oddFooter>
  </headerFooter>
  <colBreaks count="1" manualBreakCount="1">
    <brk id="16"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Z88"/>
  <sheetViews>
    <sheetView workbookViewId="0"/>
  </sheetViews>
  <sheetFormatPr defaultRowHeight="12.5"/>
  <cols>
    <col min="1" max="1" width="27.453125" customWidth="1"/>
    <col min="2" max="3" width="10.54296875" customWidth="1"/>
    <col min="4" max="5" width="9.90625" customWidth="1"/>
    <col min="6" max="7" width="9.6328125" customWidth="1"/>
    <col min="8" max="8" width="10.54296875" customWidth="1"/>
    <col min="9" max="9" width="11.54296875" customWidth="1"/>
    <col min="11" max="11" width="7.54296875" customWidth="1"/>
    <col min="12" max="12" width="5.36328125" customWidth="1"/>
  </cols>
  <sheetData>
    <row r="1" spans="1:26" ht="17.5">
      <c r="A1" s="157" t="s">
        <v>60</v>
      </c>
      <c r="B1" s="8"/>
      <c r="C1" s="8"/>
      <c r="D1" s="7"/>
      <c r="E1" s="1"/>
      <c r="F1" s="1"/>
      <c r="G1" s="1"/>
      <c r="H1" s="1"/>
      <c r="I1" s="1"/>
      <c r="J1" s="1"/>
      <c r="K1" s="1"/>
      <c r="L1" s="1"/>
      <c r="M1" s="1"/>
      <c r="N1" s="1"/>
      <c r="O1" s="1"/>
      <c r="P1" s="1"/>
      <c r="Q1" s="1"/>
      <c r="R1" s="1"/>
      <c r="S1" s="1"/>
      <c r="T1" s="1"/>
      <c r="U1" s="19"/>
      <c r="V1" s="1"/>
      <c r="W1" s="1"/>
      <c r="X1" s="1"/>
      <c r="Y1" s="1"/>
      <c r="Z1" s="1"/>
    </row>
    <row r="2" spans="1:26" ht="18">
      <c r="A2" s="163" t="str">
        <f>SUMMARY!A2</f>
        <v>** Contractor's Name</v>
      </c>
      <c r="C2" s="1"/>
      <c r="D2" s="1"/>
      <c r="E2" s="1"/>
      <c r="F2" s="1"/>
      <c r="G2" s="1"/>
      <c r="H2" s="1"/>
      <c r="I2" s="1"/>
      <c r="J2" s="1"/>
      <c r="K2" s="1"/>
      <c r="L2" s="21"/>
      <c r="M2" s="1"/>
      <c r="N2" s="1"/>
      <c r="O2" s="1"/>
      <c r="P2" s="1"/>
      <c r="Q2" s="1"/>
      <c r="R2" s="1"/>
      <c r="S2" s="1"/>
      <c r="T2" s="1"/>
      <c r="U2" s="21"/>
      <c r="V2" s="1"/>
      <c r="W2" s="1"/>
      <c r="X2" s="1"/>
      <c r="Y2" s="1"/>
      <c r="Z2" s="1"/>
    </row>
    <row r="3" spans="1:26" ht="14">
      <c r="A3" s="162" t="str">
        <f>SUMMARY!A3</f>
        <v>**  RFP No.</v>
      </c>
      <c r="C3" s="1"/>
      <c r="D3" s="1"/>
      <c r="E3" s="1"/>
      <c r="F3" s="1"/>
      <c r="G3" s="1"/>
      <c r="H3" s="1"/>
      <c r="I3" s="1"/>
      <c r="J3" s="1"/>
      <c r="K3" s="1"/>
      <c r="L3" s="21"/>
      <c r="M3" s="1"/>
      <c r="N3" s="1"/>
      <c r="O3" s="1"/>
      <c r="P3" s="1"/>
      <c r="Q3" s="1"/>
      <c r="R3" s="1"/>
      <c r="S3" s="1"/>
      <c r="T3" s="1"/>
      <c r="U3" s="21"/>
      <c r="V3" s="1"/>
      <c r="W3" s="1"/>
      <c r="X3" s="1"/>
      <c r="Y3" s="1"/>
      <c r="Z3" s="1"/>
    </row>
    <row r="4" spans="1:26">
      <c r="C4" s="1"/>
      <c r="D4" s="1"/>
      <c r="E4" s="1"/>
      <c r="F4" s="1"/>
      <c r="G4" s="1"/>
      <c r="H4" s="1"/>
      <c r="I4" s="1"/>
      <c r="J4" s="1"/>
      <c r="K4" s="1"/>
      <c r="L4" s="21"/>
      <c r="M4" s="1"/>
      <c r="N4" s="1"/>
      <c r="O4" s="1"/>
      <c r="P4" s="1"/>
      <c r="Q4" s="1"/>
      <c r="R4" s="1"/>
      <c r="S4" s="1"/>
      <c r="T4" s="1"/>
      <c r="U4" s="21"/>
      <c r="V4" s="1"/>
      <c r="W4" s="1"/>
      <c r="X4" s="1"/>
      <c r="Y4" s="1"/>
      <c r="Z4" s="1"/>
    </row>
    <row r="5" spans="1:26">
      <c r="C5" s="1"/>
      <c r="D5" s="1"/>
      <c r="E5" s="1"/>
      <c r="F5" s="1"/>
      <c r="G5" s="1"/>
      <c r="H5" s="1"/>
      <c r="I5" s="1"/>
      <c r="J5" s="1"/>
      <c r="K5" s="1"/>
      <c r="L5" s="21"/>
      <c r="M5" s="1"/>
      <c r="N5" s="1"/>
      <c r="O5" s="1"/>
      <c r="P5" s="1"/>
      <c r="Q5" s="1"/>
      <c r="R5" s="1"/>
      <c r="S5" s="1"/>
      <c r="T5" s="1"/>
      <c r="U5" s="21"/>
      <c r="V5" s="1"/>
      <c r="W5" s="1"/>
      <c r="X5" s="1"/>
      <c r="Y5" s="1"/>
      <c r="Z5" s="1"/>
    </row>
    <row r="6" spans="1:26">
      <c r="C6" s="1"/>
      <c r="D6" s="1"/>
      <c r="E6" s="1"/>
      <c r="F6" s="1"/>
      <c r="G6" s="1"/>
      <c r="H6" s="1"/>
      <c r="I6" s="1"/>
      <c r="J6" s="1"/>
      <c r="K6" s="1"/>
      <c r="L6" s="21"/>
      <c r="M6" s="1"/>
      <c r="N6" s="1"/>
      <c r="O6" s="1"/>
      <c r="P6" s="1"/>
      <c r="Q6" s="1"/>
      <c r="R6" s="1"/>
      <c r="S6" s="1"/>
      <c r="T6" s="1"/>
      <c r="U6" s="21"/>
      <c r="V6" s="1"/>
      <c r="W6" s="1"/>
      <c r="X6" s="1"/>
      <c r="Y6" s="1"/>
      <c r="Z6" s="1"/>
    </row>
    <row r="7" spans="1:26">
      <c r="A7" s="80" t="s">
        <v>61</v>
      </c>
      <c r="B7" s="47" t="s">
        <v>47</v>
      </c>
      <c r="C7" s="47" t="s">
        <v>48</v>
      </c>
      <c r="D7" s="47" t="s">
        <v>49</v>
      </c>
      <c r="E7" s="47" t="s">
        <v>50</v>
      </c>
      <c r="F7" s="47" t="s">
        <v>51</v>
      </c>
      <c r="G7" s="47" t="s">
        <v>52</v>
      </c>
      <c r="H7" s="47" t="s">
        <v>53</v>
      </c>
      <c r="I7" s="47" t="s">
        <v>9</v>
      </c>
      <c r="J7" s="1"/>
      <c r="K7" s="1"/>
      <c r="L7" s="1"/>
      <c r="M7" s="1"/>
      <c r="N7" s="1"/>
      <c r="O7" s="1"/>
      <c r="P7" s="1"/>
      <c r="Q7" s="1"/>
      <c r="R7" s="1"/>
      <c r="S7" s="1"/>
      <c r="T7" s="1"/>
      <c r="U7" s="1"/>
      <c r="V7" s="1"/>
      <c r="W7" s="1"/>
      <c r="X7" s="1"/>
      <c r="Y7" s="1"/>
      <c r="Z7" s="1"/>
    </row>
    <row r="8" spans="1:26">
      <c r="A8" s="11" t="s">
        <v>62</v>
      </c>
      <c r="B8" s="94">
        <v>1</v>
      </c>
      <c r="C8" s="94">
        <v>1</v>
      </c>
      <c r="D8" s="94">
        <v>1</v>
      </c>
      <c r="E8" s="94">
        <v>1</v>
      </c>
      <c r="F8" s="94">
        <v>1</v>
      </c>
      <c r="G8" s="94">
        <v>1</v>
      </c>
      <c r="H8" s="91">
        <v>1</v>
      </c>
      <c r="I8" s="4"/>
      <c r="J8" s="21"/>
      <c r="K8" s="1"/>
      <c r="L8" s="21"/>
      <c r="M8" s="21"/>
      <c r="N8" s="21"/>
      <c r="O8" s="1"/>
      <c r="P8" s="21"/>
      <c r="Q8" s="21"/>
      <c r="R8" s="21"/>
      <c r="S8" s="1"/>
      <c r="T8" s="21"/>
      <c r="U8" s="21"/>
      <c r="V8" s="21"/>
      <c r="W8" s="1"/>
      <c r="X8" s="1"/>
      <c r="Y8" s="1"/>
      <c r="Z8" s="1"/>
    </row>
    <row r="9" spans="1:26">
      <c r="A9" s="19" t="s">
        <v>63</v>
      </c>
      <c r="B9" s="95"/>
      <c r="C9" s="95"/>
      <c r="D9" s="95"/>
      <c r="E9" s="95"/>
      <c r="F9" s="95"/>
      <c r="G9" s="95"/>
      <c r="H9" s="92"/>
      <c r="I9" s="1"/>
      <c r="J9" s="4"/>
      <c r="K9" s="1"/>
      <c r="L9" s="1"/>
      <c r="M9" s="4"/>
      <c r="N9" s="4"/>
      <c r="O9" s="1"/>
      <c r="P9" s="1"/>
      <c r="Q9" s="4"/>
      <c r="R9" s="4"/>
      <c r="S9" s="1"/>
      <c r="T9" s="1"/>
      <c r="U9" s="4"/>
      <c r="V9" s="4"/>
      <c r="W9" s="1"/>
      <c r="X9" s="1"/>
      <c r="Y9" s="4"/>
      <c r="Z9" s="4"/>
    </row>
    <row r="10" spans="1:26">
      <c r="A10" s="19" t="s">
        <v>64</v>
      </c>
      <c r="B10" s="50"/>
      <c r="C10" s="50"/>
      <c r="D10" s="50"/>
      <c r="E10" s="50"/>
      <c r="F10" s="50"/>
      <c r="G10" s="50"/>
      <c r="H10" s="61"/>
      <c r="I10" s="5"/>
      <c r="J10" s="5"/>
      <c r="K10" s="5"/>
      <c r="L10" s="2"/>
      <c r="M10" s="2"/>
      <c r="N10" s="2"/>
      <c r="O10" s="1"/>
      <c r="P10" s="2"/>
      <c r="Q10" s="2"/>
      <c r="R10" s="2"/>
      <c r="S10" s="1"/>
      <c r="T10" s="2"/>
      <c r="U10" s="2"/>
      <c r="V10" s="2"/>
      <c r="W10" s="1"/>
      <c r="X10" s="2"/>
      <c r="Y10" s="2"/>
      <c r="Z10" s="2"/>
    </row>
    <row r="11" spans="1:26">
      <c r="A11" s="19" t="s">
        <v>65</v>
      </c>
      <c r="B11" s="40">
        <v>0</v>
      </c>
      <c r="C11" s="40">
        <v>0</v>
      </c>
      <c r="D11" s="40">
        <v>0</v>
      </c>
      <c r="E11" s="40">
        <v>0</v>
      </c>
      <c r="F11" s="40">
        <v>0</v>
      </c>
      <c r="G11" s="40">
        <v>0</v>
      </c>
      <c r="H11" s="127">
        <v>0</v>
      </c>
      <c r="I11" s="37"/>
      <c r="J11" s="1"/>
      <c r="K11" s="1"/>
      <c r="L11" s="1"/>
      <c r="M11" s="1"/>
      <c r="N11" s="1"/>
      <c r="O11" s="1"/>
      <c r="P11" s="1"/>
      <c r="Q11" s="1"/>
      <c r="R11" s="1"/>
      <c r="S11" s="1"/>
      <c r="T11" s="1"/>
      <c r="U11" s="1"/>
      <c r="V11" s="1"/>
      <c r="W11" s="1"/>
      <c r="X11" s="1"/>
      <c r="Y11" s="1"/>
      <c r="Z11" s="1"/>
    </row>
    <row r="12" spans="1:26">
      <c r="A12" s="19" t="s">
        <v>66</v>
      </c>
      <c r="B12" s="120">
        <v>0</v>
      </c>
      <c r="C12" s="120">
        <v>0</v>
      </c>
      <c r="D12" s="120">
        <v>0</v>
      </c>
      <c r="E12" s="120">
        <v>0</v>
      </c>
      <c r="F12" s="120">
        <v>0</v>
      </c>
      <c r="G12" s="120">
        <v>0</v>
      </c>
      <c r="H12" s="128">
        <v>0</v>
      </c>
      <c r="I12" s="37"/>
      <c r="J12" s="1"/>
      <c r="K12" s="1"/>
      <c r="L12" s="1"/>
      <c r="M12" s="1"/>
      <c r="N12" s="1"/>
      <c r="O12" s="1"/>
      <c r="P12" s="1"/>
      <c r="Q12" s="1"/>
      <c r="R12" s="1"/>
      <c r="S12" s="1"/>
      <c r="T12" s="1"/>
      <c r="U12" s="1"/>
      <c r="V12" s="1"/>
      <c r="W12" s="1"/>
      <c r="X12" s="1"/>
      <c r="Y12" s="1"/>
      <c r="Z12" s="1"/>
    </row>
    <row r="13" spans="1:26">
      <c r="A13" s="19" t="s">
        <v>67</v>
      </c>
      <c r="B13" s="120">
        <v>0</v>
      </c>
      <c r="C13" s="120">
        <v>0</v>
      </c>
      <c r="D13" s="120">
        <v>0</v>
      </c>
      <c r="E13" s="120">
        <v>0</v>
      </c>
      <c r="F13" s="120">
        <v>0</v>
      </c>
      <c r="G13" s="120">
        <v>0</v>
      </c>
      <c r="H13" s="128">
        <v>0</v>
      </c>
      <c r="I13" s="37"/>
      <c r="J13" s="1"/>
      <c r="K13" s="1"/>
      <c r="L13" s="1"/>
      <c r="M13" s="1"/>
      <c r="N13" s="1"/>
      <c r="O13" s="1"/>
      <c r="P13" s="1"/>
      <c r="Q13" s="1"/>
      <c r="R13" s="1"/>
      <c r="S13" s="1"/>
      <c r="T13" s="1"/>
      <c r="U13" s="1"/>
      <c r="V13" s="1"/>
      <c r="W13" s="1"/>
      <c r="X13" s="1"/>
      <c r="Y13" s="1"/>
      <c r="Z13" s="1"/>
    </row>
    <row r="14" spans="1:26">
      <c r="A14" s="19" t="s">
        <v>68</v>
      </c>
      <c r="B14" s="120">
        <v>0</v>
      </c>
      <c r="C14" s="120">
        <v>0</v>
      </c>
      <c r="D14" s="120">
        <v>0</v>
      </c>
      <c r="E14" s="120">
        <v>0</v>
      </c>
      <c r="F14" s="120">
        <v>0</v>
      </c>
      <c r="G14" s="120">
        <v>0</v>
      </c>
      <c r="H14" s="128">
        <v>0</v>
      </c>
      <c r="I14" s="37"/>
      <c r="J14" s="1"/>
      <c r="K14" s="1"/>
      <c r="L14" s="1"/>
      <c r="M14" s="1"/>
      <c r="N14" s="1"/>
      <c r="O14" s="1"/>
      <c r="P14" s="1"/>
      <c r="Q14" s="1"/>
      <c r="R14" s="1"/>
      <c r="S14" s="1"/>
      <c r="T14" s="1"/>
      <c r="U14" s="1"/>
      <c r="V14" s="1"/>
      <c r="W14" s="1"/>
      <c r="X14" s="1"/>
      <c r="Y14" s="1"/>
      <c r="Z14" s="1"/>
    </row>
    <row r="15" spans="1:26">
      <c r="A15" s="11" t="s">
        <v>69</v>
      </c>
      <c r="B15" s="123">
        <v>0</v>
      </c>
      <c r="C15" s="123">
        <v>0</v>
      </c>
      <c r="D15" s="123">
        <v>0</v>
      </c>
      <c r="E15" s="123">
        <v>0</v>
      </c>
      <c r="F15" s="123">
        <v>0</v>
      </c>
      <c r="G15" s="123">
        <v>0</v>
      </c>
      <c r="H15" s="130">
        <v>0</v>
      </c>
      <c r="I15" s="4"/>
      <c r="J15" s="4"/>
      <c r="K15" s="4"/>
      <c r="L15" s="4"/>
      <c r="M15" s="4"/>
      <c r="N15" s="4"/>
      <c r="O15" s="1"/>
      <c r="P15" s="1"/>
      <c r="Q15" s="1"/>
      <c r="R15" s="1"/>
      <c r="S15" s="1"/>
      <c r="T15" s="1"/>
      <c r="U15" s="1"/>
      <c r="V15" s="1"/>
      <c r="W15" s="1"/>
      <c r="X15" s="1"/>
      <c r="Y15" s="1"/>
      <c r="Z15" s="1"/>
    </row>
    <row r="16" spans="1:26">
      <c r="A16" s="19" t="s">
        <v>70</v>
      </c>
      <c r="B16" s="40">
        <f>SUM(B11:B15)</f>
        <v>0</v>
      </c>
      <c r="C16" s="40">
        <f t="shared" ref="C16:H16" si="0">SUM(C11:C15)</f>
        <v>0</v>
      </c>
      <c r="D16" s="40">
        <f t="shared" si="0"/>
        <v>0</v>
      </c>
      <c r="E16" s="40">
        <f t="shared" si="0"/>
        <v>0</v>
      </c>
      <c r="F16" s="40">
        <f t="shared" si="0"/>
        <v>0</v>
      </c>
      <c r="G16" s="40">
        <f t="shared" si="0"/>
        <v>0</v>
      </c>
      <c r="H16" s="40">
        <f t="shared" si="0"/>
        <v>0</v>
      </c>
      <c r="I16" s="37"/>
      <c r="J16" s="1"/>
      <c r="K16" s="1"/>
      <c r="L16" s="1"/>
      <c r="M16" s="1"/>
      <c r="N16" s="1"/>
      <c r="O16" s="1"/>
      <c r="P16" s="1"/>
      <c r="Q16" s="1"/>
      <c r="R16" s="1"/>
      <c r="S16" s="1"/>
      <c r="T16" s="1"/>
      <c r="U16" s="1"/>
      <c r="V16" s="1"/>
      <c r="W16" s="1"/>
      <c r="X16" s="1"/>
      <c r="Y16" s="1"/>
      <c r="Z16" s="1"/>
    </row>
    <row r="17" spans="1:26">
      <c r="A17" s="80" t="s">
        <v>71</v>
      </c>
      <c r="B17" s="123">
        <v>0</v>
      </c>
      <c r="C17" s="123">
        <v>0</v>
      </c>
      <c r="D17" s="123">
        <v>0</v>
      </c>
      <c r="E17" s="123">
        <v>0</v>
      </c>
      <c r="F17" s="123">
        <v>0</v>
      </c>
      <c r="G17" s="123">
        <v>0</v>
      </c>
      <c r="H17" s="130">
        <v>0</v>
      </c>
      <c r="I17" s="5"/>
      <c r="J17" s="1"/>
      <c r="K17" s="1"/>
      <c r="L17" s="1"/>
      <c r="M17" s="1"/>
      <c r="N17" s="1"/>
      <c r="O17" s="1"/>
      <c r="P17" s="1"/>
      <c r="Q17" s="1"/>
      <c r="R17" s="1"/>
      <c r="S17" s="1"/>
      <c r="T17" s="1"/>
      <c r="U17" s="1"/>
      <c r="V17" s="1"/>
      <c r="W17" s="1"/>
      <c r="X17" s="1"/>
      <c r="Y17" s="1"/>
      <c r="Z17" s="1"/>
    </row>
    <row r="18" spans="1:26">
      <c r="A18" s="19" t="s">
        <v>72</v>
      </c>
      <c r="B18" s="24">
        <f>ROUND((+B17*B16),0)</f>
        <v>0</v>
      </c>
      <c r="C18" s="24">
        <f>ROUND((+C17*C16),0)</f>
        <v>0</v>
      </c>
      <c r="D18" s="24">
        <f>ROUND((+D17*D16),0)</f>
        <v>0</v>
      </c>
      <c r="E18" s="24">
        <f>ROUND((+E17*E16),0)</f>
        <v>0</v>
      </c>
      <c r="F18" s="24">
        <f>ROUND((+F17*F16),0)</f>
        <v>0</v>
      </c>
      <c r="G18" s="24">
        <f>ROUND((+G17*G16),2)</f>
        <v>0</v>
      </c>
      <c r="H18" s="24">
        <f>ROUND((+H17*H16),2)</f>
        <v>0</v>
      </c>
      <c r="I18" s="24">
        <f>SUM(B18:H18)</f>
        <v>0</v>
      </c>
      <c r="J18" s="1"/>
      <c r="K18" s="1"/>
      <c r="L18" s="1"/>
      <c r="M18" s="1"/>
      <c r="N18" s="1"/>
      <c r="O18" s="1"/>
      <c r="P18" s="1"/>
      <c r="Q18" s="1"/>
      <c r="R18" s="1"/>
      <c r="S18" s="1"/>
      <c r="T18" s="1"/>
      <c r="U18" s="1"/>
      <c r="V18" s="1"/>
      <c r="W18" s="1"/>
      <c r="X18" s="1"/>
      <c r="Y18" s="1"/>
      <c r="Z18" s="1"/>
    </row>
    <row r="19" spans="1:26">
      <c r="B19" s="1"/>
      <c r="C19" s="1"/>
      <c r="D19" s="1"/>
      <c r="E19" s="1"/>
      <c r="F19" s="1"/>
      <c r="G19" s="1"/>
      <c r="H19" s="1"/>
      <c r="I19" s="1"/>
      <c r="J19" s="1"/>
      <c r="K19" s="1"/>
      <c r="L19" s="1"/>
      <c r="M19" s="1"/>
      <c r="N19" s="1"/>
      <c r="O19" s="1"/>
      <c r="P19" s="1"/>
      <c r="Q19" s="1"/>
      <c r="R19" s="1"/>
      <c r="S19" s="1"/>
      <c r="T19" s="1"/>
      <c r="U19" s="1"/>
      <c r="V19" s="1"/>
      <c r="W19" s="1"/>
      <c r="X19" s="1"/>
      <c r="Y19" s="1"/>
      <c r="Z19" s="1"/>
    </row>
    <row r="20" spans="1:26">
      <c r="A20" s="11" t="s">
        <v>62</v>
      </c>
      <c r="B20" s="89">
        <v>2</v>
      </c>
      <c r="C20" s="94">
        <v>2</v>
      </c>
      <c r="D20" s="90">
        <v>2</v>
      </c>
      <c r="E20" s="94">
        <v>2</v>
      </c>
      <c r="F20" s="90">
        <v>2</v>
      </c>
      <c r="G20" s="94">
        <v>2</v>
      </c>
      <c r="H20" s="91">
        <v>2</v>
      </c>
      <c r="I20" s="4"/>
      <c r="J20" s="1"/>
      <c r="K20" s="1"/>
      <c r="L20" s="1"/>
      <c r="M20" s="1"/>
      <c r="N20" s="1"/>
      <c r="O20" s="1"/>
      <c r="P20" s="1"/>
      <c r="Q20" s="1"/>
      <c r="R20" s="1"/>
      <c r="S20" s="1"/>
      <c r="T20" s="1"/>
      <c r="U20" s="1"/>
      <c r="V20" s="1"/>
      <c r="W20" s="1"/>
      <c r="X20" s="1"/>
      <c r="Y20" s="1"/>
      <c r="Z20" s="1"/>
    </row>
    <row r="21" spans="1:26">
      <c r="A21" s="19" t="s">
        <v>63</v>
      </c>
      <c r="B21" s="88"/>
      <c r="C21" s="95"/>
      <c r="D21" s="7"/>
      <c r="E21" s="95"/>
      <c r="F21" s="7"/>
      <c r="G21" s="95"/>
      <c r="H21" s="92"/>
      <c r="I21" s="1"/>
      <c r="J21" s="1"/>
      <c r="K21" s="1"/>
      <c r="L21" s="1"/>
      <c r="M21" s="1"/>
      <c r="N21" s="1"/>
      <c r="O21" s="1"/>
      <c r="P21" s="1"/>
      <c r="Q21" s="1"/>
      <c r="R21" s="1"/>
      <c r="S21" s="1"/>
      <c r="T21" s="1"/>
      <c r="U21" s="1"/>
      <c r="V21" s="1"/>
      <c r="W21" s="1"/>
      <c r="X21" s="1"/>
      <c r="Y21" s="1"/>
      <c r="Z21" s="1"/>
    </row>
    <row r="22" spans="1:26">
      <c r="A22" s="19" t="s">
        <v>64</v>
      </c>
      <c r="B22" s="32"/>
      <c r="C22" s="50"/>
      <c r="D22" s="10"/>
      <c r="E22" s="50"/>
      <c r="F22" s="10"/>
      <c r="G22" s="50"/>
      <c r="H22" s="61"/>
      <c r="I22" s="2" t="s">
        <v>73</v>
      </c>
      <c r="J22" s="1"/>
      <c r="K22" s="1"/>
      <c r="L22" s="1"/>
      <c r="M22" s="1"/>
      <c r="N22" s="1"/>
      <c r="O22" s="1"/>
      <c r="P22" s="1"/>
      <c r="Q22" s="1"/>
      <c r="R22" s="1"/>
      <c r="S22" s="1"/>
      <c r="T22" s="1"/>
      <c r="U22" s="1"/>
      <c r="V22" s="1"/>
      <c r="W22" s="1"/>
      <c r="X22" s="1"/>
      <c r="Y22" s="1"/>
      <c r="Z22" s="1"/>
    </row>
    <row r="23" spans="1:26">
      <c r="A23" s="19" t="s">
        <v>65</v>
      </c>
      <c r="B23" s="40">
        <v>0</v>
      </c>
      <c r="C23" s="40">
        <v>0</v>
      </c>
      <c r="D23" s="40">
        <v>0</v>
      </c>
      <c r="E23" s="40">
        <v>0</v>
      </c>
      <c r="F23" s="40">
        <v>0</v>
      </c>
      <c r="G23" s="40">
        <v>0</v>
      </c>
      <c r="H23" s="127">
        <v>0</v>
      </c>
      <c r="I23" s="37"/>
      <c r="J23" s="1"/>
      <c r="K23" s="1"/>
      <c r="L23" s="1"/>
      <c r="M23" s="1"/>
      <c r="N23" s="1"/>
      <c r="O23" s="1"/>
      <c r="P23" s="1"/>
      <c r="Q23" s="1"/>
      <c r="R23" s="1"/>
      <c r="S23" s="1"/>
      <c r="T23" s="1"/>
      <c r="U23" s="1"/>
      <c r="V23" s="1"/>
      <c r="W23" s="1"/>
      <c r="X23" s="1"/>
      <c r="Y23" s="1"/>
      <c r="Z23" s="1"/>
    </row>
    <row r="24" spans="1:26">
      <c r="A24" s="19" t="s">
        <v>66</v>
      </c>
      <c r="B24" s="120">
        <v>0</v>
      </c>
      <c r="C24" s="120">
        <v>0</v>
      </c>
      <c r="D24" s="120">
        <v>0</v>
      </c>
      <c r="E24" s="120">
        <v>0</v>
      </c>
      <c r="F24" s="120">
        <v>0</v>
      </c>
      <c r="G24" s="120">
        <v>0</v>
      </c>
      <c r="H24" s="128">
        <v>0</v>
      </c>
      <c r="I24" s="37"/>
      <c r="J24" s="1"/>
      <c r="K24" s="1"/>
      <c r="L24" s="1"/>
      <c r="M24" s="1"/>
      <c r="N24" s="1"/>
      <c r="O24" s="1"/>
      <c r="P24" s="1"/>
      <c r="Q24" s="1"/>
      <c r="R24" s="1"/>
      <c r="S24" s="1"/>
      <c r="T24" s="1"/>
      <c r="U24" s="1"/>
      <c r="V24" s="1"/>
      <c r="W24" s="1"/>
      <c r="X24" s="1"/>
      <c r="Y24" s="1"/>
      <c r="Z24" s="1"/>
    </row>
    <row r="25" spans="1:26">
      <c r="A25" s="19" t="s">
        <v>67</v>
      </c>
      <c r="B25" s="120">
        <v>0</v>
      </c>
      <c r="C25" s="120">
        <v>0</v>
      </c>
      <c r="D25" s="120">
        <v>0</v>
      </c>
      <c r="E25" s="120">
        <v>0</v>
      </c>
      <c r="F25" s="120">
        <v>0</v>
      </c>
      <c r="G25" s="120">
        <v>0</v>
      </c>
      <c r="H25" s="128">
        <v>0</v>
      </c>
      <c r="I25" s="37"/>
      <c r="J25" s="1"/>
      <c r="K25" s="1"/>
      <c r="L25" s="1"/>
      <c r="M25" s="1"/>
      <c r="N25" s="1"/>
      <c r="O25" s="1"/>
      <c r="P25" s="1"/>
      <c r="Q25" s="1"/>
      <c r="R25" s="1"/>
      <c r="S25" s="1"/>
      <c r="T25" s="1"/>
      <c r="U25" s="1"/>
      <c r="V25" s="1"/>
      <c r="W25" s="1"/>
      <c r="X25" s="1"/>
      <c r="Y25" s="1"/>
      <c r="Z25" s="1"/>
    </row>
    <row r="26" spans="1:26">
      <c r="A26" s="19" t="s">
        <v>68</v>
      </c>
      <c r="B26" s="120">
        <v>0</v>
      </c>
      <c r="C26" s="120">
        <v>0</v>
      </c>
      <c r="D26" s="120">
        <v>0</v>
      </c>
      <c r="E26" s="120">
        <v>0</v>
      </c>
      <c r="F26" s="120">
        <v>0</v>
      </c>
      <c r="G26" s="120">
        <v>0</v>
      </c>
      <c r="H26" s="128">
        <v>0</v>
      </c>
      <c r="I26" s="37"/>
      <c r="J26" s="1"/>
      <c r="K26" s="1"/>
      <c r="L26" s="1"/>
      <c r="M26" s="1"/>
      <c r="N26" s="1"/>
      <c r="O26" s="1"/>
      <c r="P26" s="1"/>
      <c r="Q26" s="1"/>
      <c r="R26" s="1"/>
      <c r="S26" s="1"/>
      <c r="T26" s="1"/>
      <c r="U26" s="1"/>
      <c r="V26" s="1"/>
      <c r="W26" s="1"/>
      <c r="X26" s="1"/>
      <c r="Y26" s="1"/>
      <c r="Z26" s="1"/>
    </row>
    <row r="27" spans="1:26">
      <c r="A27" s="11" t="s">
        <v>69</v>
      </c>
      <c r="B27" s="123">
        <v>0</v>
      </c>
      <c r="C27" s="123">
        <v>0</v>
      </c>
      <c r="D27" s="123">
        <v>0</v>
      </c>
      <c r="E27" s="123">
        <v>0</v>
      </c>
      <c r="F27" s="123">
        <v>0</v>
      </c>
      <c r="G27" s="123">
        <v>0</v>
      </c>
      <c r="H27" s="130">
        <v>0</v>
      </c>
      <c r="I27" s="4"/>
      <c r="J27" s="1"/>
      <c r="K27" s="1"/>
      <c r="L27" s="1"/>
      <c r="M27" s="1"/>
      <c r="N27" s="1"/>
      <c r="O27" s="1"/>
      <c r="P27" s="1"/>
      <c r="Q27" s="1"/>
      <c r="R27" s="1"/>
      <c r="S27" s="1"/>
      <c r="T27" s="1"/>
      <c r="U27" s="1"/>
      <c r="V27" s="1"/>
      <c r="W27" s="1"/>
      <c r="X27" s="1"/>
      <c r="Y27" s="1"/>
      <c r="Z27" s="1"/>
    </row>
    <row r="28" spans="1:26">
      <c r="A28" s="19" t="s">
        <v>70</v>
      </c>
      <c r="B28" s="40">
        <f>SUM(B23:B27)</f>
        <v>0</v>
      </c>
      <c r="C28" s="40">
        <f t="shared" ref="C28:H28" si="1">SUM(C23:C27)</f>
        <v>0</v>
      </c>
      <c r="D28" s="40">
        <f t="shared" si="1"/>
        <v>0</v>
      </c>
      <c r="E28" s="40">
        <f t="shared" si="1"/>
        <v>0</v>
      </c>
      <c r="F28" s="40">
        <f t="shared" si="1"/>
        <v>0</v>
      </c>
      <c r="G28" s="40">
        <f t="shared" si="1"/>
        <v>0</v>
      </c>
      <c r="H28" s="40">
        <f t="shared" si="1"/>
        <v>0</v>
      </c>
      <c r="I28" s="37"/>
      <c r="J28" s="1"/>
      <c r="K28" s="1"/>
      <c r="L28" s="1"/>
      <c r="M28" s="1"/>
      <c r="N28" s="1"/>
      <c r="O28" s="1"/>
      <c r="P28" s="1"/>
      <c r="Q28" s="1"/>
      <c r="R28" s="1"/>
      <c r="S28" s="1"/>
      <c r="T28" s="1"/>
      <c r="U28" s="1"/>
      <c r="V28" s="1"/>
      <c r="W28" s="1"/>
      <c r="X28" s="1"/>
      <c r="Y28" s="1"/>
      <c r="Z28" s="1"/>
    </row>
    <row r="29" spans="1:26">
      <c r="A29" s="80" t="s">
        <v>71</v>
      </c>
      <c r="B29" s="123">
        <v>0</v>
      </c>
      <c r="C29" s="123">
        <v>0</v>
      </c>
      <c r="D29" s="123">
        <v>0</v>
      </c>
      <c r="E29" s="123">
        <v>0</v>
      </c>
      <c r="F29" s="123">
        <v>0</v>
      </c>
      <c r="G29" s="123">
        <v>0</v>
      </c>
      <c r="H29" s="130">
        <v>0</v>
      </c>
      <c r="I29" s="5"/>
      <c r="J29" s="1"/>
      <c r="K29" s="1"/>
      <c r="L29" s="1"/>
      <c r="M29" s="1"/>
      <c r="N29" s="1"/>
      <c r="O29" s="1"/>
      <c r="P29" s="1"/>
      <c r="Q29" s="1"/>
      <c r="R29" s="1"/>
      <c r="S29" s="1"/>
      <c r="T29" s="1"/>
      <c r="U29" s="1"/>
      <c r="V29" s="1"/>
      <c r="W29" s="1"/>
      <c r="X29" s="1"/>
      <c r="Y29" s="1"/>
      <c r="Z29" s="1"/>
    </row>
    <row r="30" spans="1:26">
      <c r="A30" s="19" t="s">
        <v>72</v>
      </c>
      <c r="B30" s="24">
        <f>ROUND((+B29*B28),0)</f>
        <v>0</v>
      </c>
      <c r="C30" s="24">
        <f>ROUND((+C29*C28),0)</f>
        <v>0</v>
      </c>
      <c r="D30" s="24">
        <f>ROUND((+D29*D28),0)</f>
        <v>0</v>
      </c>
      <c r="E30" s="24">
        <f>ROUND((+E29*E28),0)</f>
        <v>0</v>
      </c>
      <c r="F30" s="24">
        <f>ROUND((+F29*F28),0)</f>
        <v>0</v>
      </c>
      <c r="G30" s="24">
        <f>ROUND((+G29*G28),2)</f>
        <v>0</v>
      </c>
      <c r="H30" s="24">
        <f>ROUND((+H29*H28),2)</f>
        <v>0</v>
      </c>
      <c r="I30" s="24">
        <f>SUM(B30:H30)</f>
        <v>0</v>
      </c>
      <c r="J30" s="1"/>
      <c r="K30" s="1"/>
      <c r="L30" s="1"/>
      <c r="M30" s="1"/>
      <c r="N30" s="1"/>
      <c r="O30" s="1"/>
      <c r="P30" s="1"/>
      <c r="Q30" s="1"/>
      <c r="R30" s="1"/>
      <c r="S30" s="1"/>
      <c r="T30" s="1"/>
      <c r="U30" s="1"/>
      <c r="V30" s="1"/>
      <c r="W30" s="1"/>
      <c r="X30" s="1"/>
      <c r="Y30" s="1"/>
      <c r="Z30" s="1"/>
    </row>
    <row r="31" spans="1:26">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c r="A32" s="11" t="s">
        <v>62</v>
      </c>
      <c r="B32" s="89">
        <v>3</v>
      </c>
      <c r="C32" s="94">
        <v>3</v>
      </c>
      <c r="D32" s="90">
        <v>3</v>
      </c>
      <c r="E32" s="94">
        <v>3</v>
      </c>
      <c r="F32" s="90">
        <v>3</v>
      </c>
      <c r="G32" s="94">
        <v>3</v>
      </c>
      <c r="H32" s="91">
        <v>3</v>
      </c>
      <c r="I32" s="4"/>
      <c r="J32" s="1"/>
      <c r="K32" s="1"/>
      <c r="L32" s="1"/>
      <c r="M32" s="1"/>
      <c r="N32" s="1"/>
      <c r="O32" s="1"/>
      <c r="P32" s="1"/>
      <c r="Q32" s="1"/>
      <c r="R32" s="1"/>
      <c r="S32" s="1"/>
      <c r="T32" s="1"/>
      <c r="U32" s="1"/>
      <c r="V32" s="1"/>
      <c r="W32" s="1"/>
      <c r="X32" s="1"/>
      <c r="Y32" s="1"/>
      <c r="Z32" s="1"/>
    </row>
    <row r="33" spans="1:26">
      <c r="A33" s="19" t="s">
        <v>63</v>
      </c>
      <c r="B33" s="88"/>
      <c r="C33" s="95"/>
      <c r="D33" s="7"/>
      <c r="E33" s="95"/>
      <c r="F33" s="7"/>
      <c r="G33" s="95"/>
      <c r="H33" s="92"/>
      <c r="I33" s="1"/>
      <c r="J33" s="1"/>
      <c r="K33" s="1"/>
      <c r="L33" s="1"/>
      <c r="M33" s="1"/>
      <c r="N33" s="1"/>
      <c r="O33" s="1"/>
      <c r="P33" s="1"/>
      <c r="Q33" s="1"/>
      <c r="R33" s="1"/>
      <c r="S33" s="1"/>
      <c r="T33" s="1"/>
      <c r="U33" s="1"/>
      <c r="V33" s="1"/>
      <c r="W33" s="1"/>
      <c r="X33" s="1"/>
      <c r="Y33" s="1"/>
      <c r="Z33" s="1"/>
    </row>
    <row r="34" spans="1:26">
      <c r="A34" s="19" t="s">
        <v>64</v>
      </c>
      <c r="B34" s="32"/>
      <c r="C34" s="50"/>
      <c r="D34" s="10"/>
      <c r="E34" s="50"/>
      <c r="F34" s="10"/>
      <c r="G34" s="50"/>
      <c r="H34" s="61"/>
      <c r="I34" s="2"/>
      <c r="J34" s="1"/>
      <c r="K34" s="1"/>
      <c r="L34" s="1"/>
      <c r="M34" s="1"/>
      <c r="N34" s="1"/>
      <c r="O34" s="1"/>
      <c r="P34" s="1"/>
      <c r="Q34" s="1"/>
      <c r="R34" s="1"/>
      <c r="S34" s="1"/>
      <c r="T34" s="1"/>
      <c r="U34" s="1"/>
      <c r="V34" s="1"/>
      <c r="W34" s="1"/>
      <c r="X34" s="1"/>
      <c r="Y34" s="1"/>
      <c r="Z34" s="1"/>
    </row>
    <row r="35" spans="1:26">
      <c r="A35" s="19" t="s">
        <v>65</v>
      </c>
      <c r="B35" s="40">
        <v>0</v>
      </c>
      <c r="C35" s="40">
        <v>0</v>
      </c>
      <c r="D35" s="40">
        <v>0</v>
      </c>
      <c r="E35" s="40">
        <v>0</v>
      </c>
      <c r="F35" s="40">
        <v>0</v>
      </c>
      <c r="G35" s="40">
        <v>0</v>
      </c>
      <c r="H35" s="127">
        <v>0</v>
      </c>
      <c r="I35" s="37"/>
      <c r="J35" s="1"/>
      <c r="K35" s="1"/>
      <c r="L35" s="1"/>
      <c r="M35" s="1"/>
      <c r="N35" s="1"/>
      <c r="O35" s="1"/>
      <c r="P35" s="1"/>
      <c r="Q35" s="1"/>
      <c r="R35" s="1"/>
      <c r="S35" s="1"/>
      <c r="T35" s="1"/>
      <c r="U35" s="1"/>
      <c r="V35" s="1"/>
      <c r="W35" s="1"/>
      <c r="X35" s="1"/>
      <c r="Y35" s="1"/>
      <c r="Z35" s="1"/>
    </row>
    <row r="36" spans="1:26">
      <c r="A36" s="19" t="s">
        <v>66</v>
      </c>
      <c r="B36" s="120">
        <v>0</v>
      </c>
      <c r="C36" s="120">
        <v>0</v>
      </c>
      <c r="D36" s="120">
        <v>0</v>
      </c>
      <c r="E36" s="120">
        <v>0</v>
      </c>
      <c r="F36" s="120">
        <v>0</v>
      </c>
      <c r="G36" s="120">
        <v>0</v>
      </c>
      <c r="H36" s="128">
        <v>0</v>
      </c>
      <c r="I36" s="37"/>
      <c r="J36" s="1"/>
      <c r="K36" s="1"/>
      <c r="L36" s="1"/>
      <c r="M36" s="1"/>
      <c r="N36" s="1"/>
      <c r="O36" s="1"/>
      <c r="P36" s="1"/>
      <c r="Q36" s="1"/>
      <c r="R36" s="1"/>
      <c r="S36" s="1"/>
      <c r="T36" s="1"/>
      <c r="U36" s="1"/>
      <c r="V36" s="1"/>
      <c r="W36" s="1"/>
      <c r="X36" s="1"/>
      <c r="Y36" s="1"/>
      <c r="Z36" s="1"/>
    </row>
    <row r="37" spans="1:26">
      <c r="A37" s="19" t="s">
        <v>67</v>
      </c>
      <c r="B37" s="120">
        <v>0</v>
      </c>
      <c r="C37" s="120">
        <v>0</v>
      </c>
      <c r="D37" s="120">
        <v>0</v>
      </c>
      <c r="E37" s="120">
        <v>0</v>
      </c>
      <c r="F37" s="120">
        <v>0</v>
      </c>
      <c r="G37" s="120">
        <v>0</v>
      </c>
      <c r="H37" s="128">
        <v>0</v>
      </c>
      <c r="I37" s="37"/>
      <c r="J37" s="1"/>
      <c r="K37" s="1"/>
      <c r="L37" s="1"/>
      <c r="M37" s="1"/>
      <c r="N37" s="1"/>
      <c r="O37" s="1"/>
      <c r="P37" s="1"/>
      <c r="Q37" s="1"/>
      <c r="R37" s="1"/>
      <c r="S37" s="1"/>
      <c r="T37" s="1"/>
      <c r="U37" s="1"/>
      <c r="V37" s="1"/>
      <c r="W37" s="1"/>
      <c r="X37" s="1"/>
      <c r="Y37" s="1"/>
      <c r="Z37" s="1"/>
    </row>
    <row r="38" spans="1:26">
      <c r="A38" s="19" t="s">
        <v>68</v>
      </c>
      <c r="B38" s="120">
        <v>0</v>
      </c>
      <c r="C38" s="120">
        <v>0</v>
      </c>
      <c r="D38" s="120">
        <v>0</v>
      </c>
      <c r="E38" s="120">
        <v>0</v>
      </c>
      <c r="F38" s="120">
        <v>0</v>
      </c>
      <c r="G38" s="120">
        <v>0</v>
      </c>
      <c r="H38" s="128">
        <v>0</v>
      </c>
      <c r="I38" s="37"/>
      <c r="J38" s="1"/>
      <c r="K38" s="1"/>
      <c r="L38" s="1"/>
      <c r="M38" s="1"/>
      <c r="N38" s="1"/>
      <c r="O38" s="1"/>
      <c r="P38" s="1"/>
      <c r="Q38" s="1"/>
      <c r="R38" s="1"/>
      <c r="S38" s="1"/>
      <c r="T38" s="1"/>
      <c r="U38" s="1"/>
      <c r="V38" s="1"/>
      <c r="W38" s="1"/>
      <c r="X38" s="1"/>
      <c r="Y38" s="1"/>
      <c r="Z38" s="1"/>
    </row>
    <row r="39" spans="1:26">
      <c r="A39" s="11" t="s">
        <v>69</v>
      </c>
      <c r="B39" s="123">
        <v>0</v>
      </c>
      <c r="C39" s="123">
        <v>0</v>
      </c>
      <c r="D39" s="123">
        <v>0</v>
      </c>
      <c r="E39" s="123">
        <v>0</v>
      </c>
      <c r="F39" s="123">
        <v>0</v>
      </c>
      <c r="G39" s="123">
        <v>0</v>
      </c>
      <c r="H39" s="130">
        <v>0</v>
      </c>
      <c r="I39" s="4"/>
      <c r="J39" s="1"/>
      <c r="K39" s="1"/>
      <c r="L39" s="1"/>
      <c r="M39" s="1"/>
      <c r="N39" s="1"/>
      <c r="O39" s="1"/>
      <c r="P39" s="1"/>
      <c r="Q39" s="1"/>
      <c r="R39" s="1"/>
      <c r="S39" s="1"/>
      <c r="T39" s="1"/>
      <c r="U39" s="1"/>
      <c r="V39" s="1"/>
      <c r="W39" s="1"/>
      <c r="X39" s="1"/>
      <c r="Y39" s="1"/>
      <c r="Z39" s="1"/>
    </row>
    <row r="40" spans="1:26">
      <c r="A40" s="19" t="s">
        <v>70</v>
      </c>
      <c r="B40" s="40">
        <f>SUM(B35:B39)</f>
        <v>0</v>
      </c>
      <c r="C40" s="40">
        <f t="shared" ref="C40:H40" si="2">SUM(C35:C39)</f>
        <v>0</v>
      </c>
      <c r="D40" s="40">
        <f t="shared" si="2"/>
        <v>0</v>
      </c>
      <c r="E40" s="40">
        <f t="shared" si="2"/>
        <v>0</v>
      </c>
      <c r="F40" s="40">
        <f t="shared" si="2"/>
        <v>0</v>
      </c>
      <c r="G40" s="40">
        <f t="shared" si="2"/>
        <v>0</v>
      </c>
      <c r="H40" s="40">
        <f t="shared" si="2"/>
        <v>0</v>
      </c>
      <c r="I40" s="37"/>
      <c r="J40" s="1"/>
      <c r="K40" s="1"/>
      <c r="L40" s="1"/>
      <c r="M40" s="1"/>
      <c r="N40" s="1"/>
      <c r="O40" s="1"/>
      <c r="P40" s="1"/>
      <c r="Q40" s="1"/>
      <c r="R40" s="1"/>
      <c r="S40" s="1"/>
      <c r="T40" s="1"/>
      <c r="U40" s="1"/>
      <c r="V40" s="1"/>
      <c r="W40" s="1"/>
      <c r="X40" s="1"/>
      <c r="Y40" s="1"/>
      <c r="Z40" s="1"/>
    </row>
    <row r="41" spans="1:26">
      <c r="A41" s="80" t="s">
        <v>71</v>
      </c>
      <c r="B41" s="123">
        <v>0</v>
      </c>
      <c r="C41" s="123">
        <v>0</v>
      </c>
      <c r="D41" s="123">
        <v>0</v>
      </c>
      <c r="E41" s="123">
        <v>0</v>
      </c>
      <c r="F41" s="123">
        <v>0</v>
      </c>
      <c r="G41" s="123">
        <v>0</v>
      </c>
      <c r="H41" s="130">
        <v>0</v>
      </c>
      <c r="I41" s="5"/>
      <c r="J41" s="1"/>
      <c r="K41" s="1"/>
      <c r="L41" s="1"/>
      <c r="M41" s="1"/>
      <c r="N41" s="1"/>
      <c r="O41" s="1"/>
      <c r="P41" s="1"/>
      <c r="Q41" s="1"/>
      <c r="R41" s="1"/>
      <c r="S41" s="1"/>
      <c r="T41" s="1"/>
      <c r="U41" s="1"/>
      <c r="V41" s="1"/>
      <c r="W41" s="1"/>
      <c r="X41" s="1"/>
      <c r="Y41" s="1"/>
      <c r="Z41" s="1"/>
    </row>
    <row r="42" spans="1:26">
      <c r="A42" s="80" t="s">
        <v>72</v>
      </c>
      <c r="B42" s="24">
        <f>ROUND((+B41*B40),2)</f>
        <v>0</v>
      </c>
      <c r="C42" s="24">
        <f t="shared" ref="C42:H42" si="3">ROUND((+C41*C40),2)</f>
        <v>0</v>
      </c>
      <c r="D42" s="24">
        <f t="shared" si="3"/>
        <v>0</v>
      </c>
      <c r="E42" s="24">
        <f t="shared" si="3"/>
        <v>0</v>
      </c>
      <c r="F42" s="24">
        <f t="shared" si="3"/>
        <v>0</v>
      </c>
      <c r="G42" s="24">
        <f t="shared" si="3"/>
        <v>0</v>
      </c>
      <c r="H42" s="24">
        <f t="shared" si="3"/>
        <v>0</v>
      </c>
      <c r="I42" s="24">
        <f>SUM(B42:H42)</f>
        <v>0</v>
      </c>
      <c r="J42" s="1"/>
      <c r="K42" s="1"/>
      <c r="L42" s="1"/>
      <c r="M42" s="1"/>
      <c r="N42" s="1"/>
      <c r="O42" s="1"/>
      <c r="P42" s="1"/>
      <c r="Q42" s="1"/>
      <c r="R42" s="1"/>
      <c r="S42" s="1"/>
      <c r="T42" s="1"/>
      <c r="U42" s="1"/>
      <c r="V42" s="1"/>
      <c r="W42" s="1"/>
      <c r="X42" s="1"/>
      <c r="Y42" s="1"/>
      <c r="Z42" s="1"/>
    </row>
    <row r="43" spans="1:26">
      <c r="A43" s="80" t="s">
        <v>74</v>
      </c>
      <c r="B43" s="24">
        <f t="shared" ref="B43:H43" si="4">+B42+B30+B18</f>
        <v>0</v>
      </c>
      <c r="C43" s="24">
        <f t="shared" si="4"/>
        <v>0</v>
      </c>
      <c r="D43" s="24">
        <f t="shared" si="4"/>
        <v>0</v>
      </c>
      <c r="E43" s="24">
        <f t="shared" si="4"/>
        <v>0</v>
      </c>
      <c r="F43" s="24">
        <f t="shared" si="4"/>
        <v>0</v>
      </c>
      <c r="G43" s="24">
        <f t="shared" si="4"/>
        <v>0</v>
      </c>
      <c r="H43" s="24">
        <f t="shared" si="4"/>
        <v>0</v>
      </c>
      <c r="I43" s="24">
        <f>SUM(B43:H43)</f>
        <v>0</v>
      </c>
      <c r="J43" s="1"/>
      <c r="K43" s="1"/>
      <c r="L43" s="1"/>
      <c r="M43" s="1"/>
      <c r="N43" s="1"/>
      <c r="O43" s="1"/>
      <c r="P43" s="1"/>
      <c r="Q43" s="1"/>
      <c r="R43" s="1"/>
      <c r="S43" s="1"/>
      <c r="T43" s="1"/>
      <c r="U43" s="1"/>
      <c r="V43" s="1"/>
      <c r="W43" s="1"/>
      <c r="X43" s="1"/>
      <c r="Y43" s="1"/>
      <c r="Z43" s="1"/>
    </row>
    <row r="44" spans="1:26">
      <c r="B44" s="25"/>
      <c r="C44" s="25"/>
      <c r="D44" s="25"/>
      <c r="E44" s="25"/>
      <c r="F44" s="25"/>
      <c r="G44" s="25"/>
      <c r="H44" s="25"/>
      <c r="I44" s="25"/>
      <c r="J44" s="1"/>
      <c r="K44" s="1"/>
      <c r="L44" s="1"/>
      <c r="M44" s="1"/>
      <c r="N44" s="1"/>
      <c r="O44" s="1"/>
      <c r="P44" s="1"/>
      <c r="Q44" s="1"/>
      <c r="R44" s="1"/>
      <c r="S44" s="1"/>
      <c r="T44" s="1"/>
      <c r="U44" s="1"/>
      <c r="V44" s="1"/>
      <c r="W44" s="1"/>
      <c r="X44" s="1"/>
      <c r="Y44" s="1"/>
      <c r="Z44" s="1"/>
    </row>
    <row r="45" spans="1:26">
      <c r="B45" s="25"/>
      <c r="C45" s="25"/>
      <c r="D45" s="25"/>
      <c r="E45" s="25"/>
      <c r="F45" s="25"/>
      <c r="G45" s="25"/>
      <c r="H45" s="25"/>
      <c r="I45" s="25"/>
      <c r="J45" s="1"/>
      <c r="K45" s="1"/>
      <c r="L45" s="1"/>
      <c r="M45" s="1"/>
      <c r="N45" s="1"/>
      <c r="O45" s="1"/>
      <c r="P45" s="1"/>
      <c r="Q45" s="1"/>
      <c r="R45" s="1"/>
      <c r="S45" s="1"/>
      <c r="T45" s="1"/>
      <c r="U45" s="1"/>
      <c r="V45" s="1"/>
      <c r="W45" s="1"/>
      <c r="X45" s="1"/>
      <c r="Y45" s="1"/>
      <c r="Z45" s="1"/>
    </row>
    <row r="46" spans="1:26">
      <c r="A46" s="1"/>
      <c r="B46" s="1"/>
      <c r="C46" s="1"/>
      <c r="D46" s="3"/>
      <c r="E46" s="3"/>
      <c r="F46" s="3"/>
      <c r="G46" s="1"/>
      <c r="H46" s="1"/>
      <c r="I46" s="1"/>
      <c r="J46" s="1"/>
      <c r="K46" s="1"/>
      <c r="L46" s="1"/>
      <c r="M46" s="1"/>
      <c r="N46" s="1"/>
      <c r="O46" s="1"/>
      <c r="P46" s="1"/>
      <c r="Q46" s="1"/>
      <c r="R46" s="1"/>
      <c r="S46" s="1"/>
      <c r="T46" s="1"/>
      <c r="U46" s="1"/>
      <c r="V46" s="1"/>
      <c r="W46" s="1"/>
      <c r="X46" s="1"/>
      <c r="Y46" s="1"/>
      <c r="Z46" s="1"/>
    </row>
    <row r="47" spans="1:26">
      <c r="A47" s="8"/>
      <c r="B47" s="1"/>
      <c r="C47" s="1"/>
      <c r="D47" s="3"/>
      <c r="E47" s="3"/>
      <c r="F47" s="3"/>
      <c r="G47" s="1"/>
      <c r="H47" s="1"/>
      <c r="I47" s="1"/>
      <c r="J47" s="1"/>
      <c r="K47" s="1"/>
      <c r="L47" s="1"/>
      <c r="M47" s="1"/>
      <c r="N47" s="1"/>
      <c r="O47" s="1"/>
      <c r="P47" s="1"/>
      <c r="Q47" s="1"/>
      <c r="R47" s="1"/>
      <c r="S47" s="1"/>
      <c r="T47" s="1"/>
      <c r="U47" s="1"/>
      <c r="V47" s="1"/>
      <c r="W47" s="1"/>
      <c r="X47" s="1"/>
      <c r="Y47" s="1"/>
      <c r="Z47" s="1"/>
    </row>
    <row r="48" spans="1:26">
      <c r="A48" s="8"/>
      <c r="B48" s="1"/>
      <c r="C48" s="1"/>
      <c r="D48" s="3"/>
      <c r="E48" s="3"/>
      <c r="F48" s="3"/>
      <c r="G48" s="1"/>
      <c r="H48" s="1"/>
      <c r="I48" s="1"/>
      <c r="J48" s="1"/>
      <c r="K48" s="1"/>
      <c r="L48" s="1"/>
      <c r="M48" s="1"/>
      <c r="N48" s="1"/>
      <c r="O48" s="1"/>
      <c r="P48" s="1"/>
      <c r="Q48" s="1"/>
      <c r="R48" s="1"/>
      <c r="S48" s="1"/>
      <c r="T48" s="1"/>
      <c r="U48" s="1"/>
      <c r="V48" s="1"/>
      <c r="W48" s="1"/>
      <c r="X48" s="1"/>
      <c r="Y48" s="1"/>
      <c r="Z48" s="1"/>
    </row>
    <row r="49" spans="1:26">
      <c r="B49" s="1"/>
      <c r="C49" s="1"/>
      <c r="D49" s="1"/>
      <c r="E49" s="1"/>
      <c r="F49" s="1"/>
      <c r="G49" s="1"/>
      <c r="H49" s="1"/>
      <c r="I49" s="1"/>
      <c r="J49" s="1"/>
      <c r="K49" s="1"/>
      <c r="L49" s="1"/>
      <c r="M49" s="1"/>
      <c r="N49" s="1"/>
      <c r="O49" s="1"/>
      <c r="P49" s="1"/>
      <c r="Q49" s="1"/>
      <c r="R49" s="1"/>
      <c r="S49" s="1"/>
      <c r="T49" s="1"/>
      <c r="U49" s="1"/>
      <c r="V49" s="1"/>
      <c r="W49" s="1"/>
      <c r="X49" s="1"/>
      <c r="Y49" s="1"/>
      <c r="Z49" s="1"/>
    </row>
    <row r="50" spans="1:26">
      <c r="B50" s="1"/>
      <c r="C50" s="1"/>
      <c r="D50" s="2"/>
      <c r="E50" s="2"/>
      <c r="F50" s="2"/>
      <c r="G50" s="1"/>
      <c r="H50" s="1"/>
      <c r="I50" s="1"/>
      <c r="J50" s="1"/>
      <c r="K50" s="1"/>
      <c r="L50" s="1"/>
      <c r="M50" s="1"/>
      <c r="N50" s="1"/>
      <c r="O50" s="1"/>
      <c r="P50" s="1"/>
      <c r="Q50" s="1"/>
      <c r="R50" s="1"/>
      <c r="S50" s="1"/>
      <c r="T50" s="1"/>
      <c r="U50" s="1"/>
      <c r="V50" s="1"/>
      <c r="W50" s="1"/>
      <c r="X50" s="1"/>
      <c r="Y50" s="1"/>
      <c r="Z50" s="1"/>
    </row>
    <row r="51" spans="1:26">
      <c r="A51" s="1"/>
      <c r="B51" s="1"/>
      <c r="C51" s="1"/>
      <c r="D51" s="3"/>
      <c r="E51" s="3"/>
      <c r="F51" s="3"/>
      <c r="G51" s="1"/>
      <c r="H51" s="1"/>
      <c r="I51" s="1"/>
      <c r="J51" s="1"/>
      <c r="K51" s="1"/>
      <c r="L51" s="1"/>
      <c r="M51" s="1"/>
      <c r="N51" s="1"/>
      <c r="O51" s="1"/>
      <c r="P51" s="1"/>
      <c r="Q51" s="1"/>
      <c r="R51" s="1"/>
      <c r="S51" s="1"/>
      <c r="T51" s="1"/>
      <c r="U51" s="1"/>
      <c r="V51" s="1"/>
      <c r="W51" s="1"/>
      <c r="X51" s="1"/>
      <c r="Y51" s="1"/>
      <c r="Z51" s="1"/>
    </row>
    <row r="52" spans="1:26">
      <c r="A52" s="1"/>
      <c r="B52" s="1"/>
      <c r="C52" s="1"/>
      <c r="D52" s="1"/>
      <c r="E52" s="1"/>
      <c r="F52" s="20"/>
      <c r="G52" s="1"/>
      <c r="H52" s="1"/>
      <c r="I52" s="1"/>
      <c r="J52" s="1"/>
      <c r="K52" s="1"/>
      <c r="L52" s="1"/>
      <c r="M52" s="1"/>
      <c r="N52" s="1"/>
      <c r="O52" s="1"/>
      <c r="P52" s="1"/>
      <c r="Q52" s="1"/>
      <c r="R52" s="1"/>
      <c r="S52" s="1"/>
      <c r="T52" s="1"/>
      <c r="U52" s="1"/>
      <c r="V52" s="1"/>
      <c r="W52" s="1"/>
      <c r="X52" s="1"/>
      <c r="Y52" s="1"/>
      <c r="Z52" s="1"/>
    </row>
    <row r="53" spans="1:26">
      <c r="A53" s="1"/>
      <c r="B53" s="1"/>
      <c r="C53" s="1"/>
      <c r="D53" s="3"/>
      <c r="E53" s="3"/>
      <c r="F53" s="3"/>
      <c r="G53" s="1"/>
      <c r="H53" s="1"/>
      <c r="I53" s="1"/>
      <c r="J53" s="1"/>
      <c r="K53" s="1"/>
      <c r="L53" s="1"/>
      <c r="M53" s="1"/>
      <c r="N53" s="1"/>
      <c r="O53" s="1"/>
      <c r="P53" s="1"/>
      <c r="Q53" s="1"/>
      <c r="R53" s="1"/>
      <c r="S53" s="1"/>
      <c r="T53" s="1"/>
      <c r="U53" s="1"/>
      <c r="V53" s="1"/>
      <c r="W53" s="1"/>
      <c r="X53" s="1"/>
      <c r="Y53" s="1"/>
      <c r="Z53" s="1"/>
    </row>
    <row r="54" spans="1:26">
      <c r="A54" s="1"/>
      <c r="B54" s="1"/>
      <c r="C54" s="1"/>
      <c r="D54" s="3"/>
      <c r="E54" s="3"/>
      <c r="F54" s="3"/>
      <c r="G54" s="1"/>
      <c r="H54" s="1"/>
      <c r="I54" s="1"/>
      <c r="J54" s="1"/>
      <c r="K54" s="1"/>
      <c r="L54" s="1"/>
      <c r="M54" s="1"/>
      <c r="N54" s="1"/>
      <c r="O54" s="1"/>
      <c r="P54" s="1"/>
      <c r="Q54" s="1"/>
      <c r="R54" s="1"/>
      <c r="S54" s="1"/>
      <c r="T54" s="1"/>
      <c r="U54" s="1"/>
      <c r="V54" s="1"/>
      <c r="W54" s="1"/>
      <c r="X54" s="1"/>
      <c r="Y54" s="1"/>
      <c r="Z54" s="1"/>
    </row>
    <row r="55" spans="1:26">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c r="A56" s="1"/>
      <c r="B56" s="1"/>
      <c r="C56" s="1"/>
      <c r="D56" s="3"/>
      <c r="E56" s="3"/>
      <c r="F56" s="3"/>
      <c r="G56" s="1"/>
      <c r="H56" s="1"/>
      <c r="I56" s="1"/>
      <c r="J56" s="1"/>
      <c r="K56" s="1"/>
      <c r="L56" s="1"/>
      <c r="M56" s="1"/>
      <c r="N56" s="1"/>
      <c r="O56" s="1"/>
      <c r="P56" s="1"/>
      <c r="Q56" s="1"/>
      <c r="R56" s="1"/>
      <c r="S56" s="1"/>
      <c r="T56" s="1"/>
      <c r="U56" s="1"/>
      <c r="V56" s="1"/>
      <c r="W56" s="1"/>
      <c r="X56" s="1"/>
      <c r="Y56" s="1"/>
      <c r="Z56" s="1"/>
    </row>
    <row r="57" spans="1:26">
      <c r="A57" s="1"/>
      <c r="B57" s="1"/>
      <c r="C57" s="1"/>
      <c r="D57" s="1"/>
      <c r="E57" s="1"/>
      <c r="F57" s="20"/>
      <c r="G57" s="1"/>
      <c r="H57" s="1"/>
      <c r="I57" s="1"/>
      <c r="J57" s="1"/>
      <c r="K57" s="1"/>
      <c r="L57" s="1"/>
      <c r="M57" s="1"/>
      <c r="N57" s="1"/>
      <c r="O57" s="1"/>
      <c r="P57" s="1"/>
      <c r="Q57" s="1"/>
      <c r="R57" s="1"/>
      <c r="S57" s="1"/>
      <c r="T57" s="1"/>
      <c r="U57" s="1"/>
      <c r="V57" s="1"/>
      <c r="W57" s="1"/>
      <c r="X57" s="1"/>
      <c r="Y57" s="1"/>
      <c r="Z57" s="1"/>
    </row>
    <row r="58" spans="1:26">
      <c r="A58" s="1"/>
      <c r="B58" s="1"/>
      <c r="C58" s="1"/>
      <c r="D58" s="1"/>
      <c r="E58" s="1"/>
      <c r="F58" s="20"/>
      <c r="G58" s="1"/>
      <c r="H58" s="1"/>
      <c r="I58" s="1"/>
      <c r="J58" s="1"/>
      <c r="K58" s="1"/>
      <c r="L58" s="1"/>
      <c r="M58" s="1"/>
      <c r="N58" s="1"/>
      <c r="O58" s="1"/>
      <c r="P58" s="1"/>
      <c r="Q58" s="1"/>
      <c r="R58" s="1"/>
      <c r="S58" s="1"/>
      <c r="T58" s="1"/>
      <c r="U58" s="1"/>
      <c r="V58" s="1"/>
      <c r="W58" s="1"/>
      <c r="X58" s="1"/>
      <c r="Y58" s="1"/>
      <c r="Z58" s="1"/>
    </row>
    <row r="59" spans="1:26">
      <c r="A59" s="1"/>
      <c r="B59" s="1"/>
      <c r="C59" s="1"/>
      <c r="D59" s="2"/>
      <c r="E59" s="2"/>
      <c r="F59" s="2"/>
      <c r="G59" s="1"/>
      <c r="H59" s="1"/>
      <c r="I59" s="1"/>
      <c r="J59" s="1"/>
      <c r="K59" s="1"/>
      <c r="L59" s="1"/>
      <c r="M59" s="1"/>
      <c r="N59" s="1"/>
      <c r="O59" s="1"/>
      <c r="P59" s="1"/>
      <c r="Q59" s="1"/>
      <c r="R59" s="1"/>
      <c r="S59" s="1"/>
      <c r="T59" s="1"/>
      <c r="U59" s="1"/>
      <c r="V59" s="1"/>
      <c r="W59" s="1"/>
      <c r="X59" s="1"/>
      <c r="Y59" s="1"/>
      <c r="Z59" s="1"/>
    </row>
    <row r="60" spans="1:26">
      <c r="A60" s="1"/>
      <c r="B60" s="1"/>
      <c r="C60" s="1"/>
      <c r="D60" s="3"/>
      <c r="E60" s="3"/>
      <c r="F60" s="3"/>
      <c r="G60" s="1"/>
      <c r="H60" s="1"/>
      <c r="I60" s="1"/>
      <c r="J60" s="1"/>
      <c r="K60" s="1"/>
      <c r="L60" s="1"/>
      <c r="M60" s="1"/>
      <c r="N60" s="1"/>
      <c r="O60" s="1"/>
      <c r="P60" s="1"/>
      <c r="Q60" s="1"/>
      <c r="R60" s="1"/>
      <c r="S60" s="1"/>
      <c r="T60" s="1"/>
      <c r="U60" s="1"/>
      <c r="V60" s="1"/>
      <c r="W60" s="1"/>
      <c r="X60" s="1"/>
      <c r="Y60" s="1"/>
      <c r="Z60" s="1"/>
    </row>
    <row r="61" spans="1:26">
      <c r="A61" s="1"/>
      <c r="B61" s="1"/>
      <c r="C61" s="1"/>
      <c r="D61" s="1"/>
      <c r="E61" s="1"/>
      <c r="F61" s="20"/>
      <c r="G61" s="1"/>
      <c r="H61" s="1"/>
      <c r="I61" s="1"/>
      <c r="J61" s="1"/>
      <c r="K61" s="1"/>
      <c r="L61" s="1"/>
      <c r="M61" s="1"/>
      <c r="N61" s="1"/>
      <c r="O61" s="1"/>
      <c r="P61" s="1"/>
      <c r="Q61" s="1"/>
      <c r="R61" s="1"/>
      <c r="S61" s="1"/>
      <c r="T61" s="1"/>
      <c r="U61" s="1"/>
      <c r="V61" s="1"/>
      <c r="W61" s="1"/>
      <c r="X61" s="1"/>
      <c r="Y61" s="1"/>
      <c r="Z61" s="1"/>
    </row>
    <row r="62" spans="1:26">
      <c r="A62" s="1"/>
      <c r="B62" s="1"/>
      <c r="C62" s="1"/>
      <c r="D62" s="2"/>
      <c r="E62" s="2"/>
      <c r="F62" s="2"/>
      <c r="G62" s="1"/>
      <c r="H62" s="1"/>
      <c r="I62" s="1"/>
      <c r="J62" s="1"/>
      <c r="K62" s="1"/>
      <c r="L62" s="1"/>
      <c r="M62" s="1"/>
      <c r="N62" s="1"/>
      <c r="O62" s="1"/>
      <c r="P62" s="1"/>
      <c r="Q62" s="1"/>
      <c r="R62" s="1"/>
      <c r="S62" s="1"/>
      <c r="T62" s="1"/>
      <c r="U62" s="1"/>
      <c r="V62" s="1"/>
      <c r="W62" s="1"/>
      <c r="X62" s="1"/>
      <c r="Y62" s="1"/>
      <c r="Z62" s="1"/>
    </row>
    <row r="63" spans="1:26">
      <c r="A63" s="1"/>
      <c r="B63" s="1"/>
      <c r="C63" s="1"/>
      <c r="D63" s="3"/>
      <c r="E63" s="3"/>
      <c r="F63" s="3"/>
      <c r="G63" s="1"/>
      <c r="H63" s="1"/>
      <c r="I63" s="1"/>
      <c r="J63" s="1"/>
      <c r="K63" s="1"/>
      <c r="L63" s="1"/>
      <c r="M63" s="1"/>
      <c r="N63" s="1"/>
      <c r="O63" s="1"/>
      <c r="P63" s="1"/>
      <c r="Q63" s="1"/>
      <c r="R63" s="1"/>
      <c r="S63" s="1"/>
      <c r="T63" s="1"/>
      <c r="U63" s="1"/>
      <c r="V63" s="1"/>
      <c r="W63" s="1"/>
      <c r="X63" s="1"/>
      <c r="Y63" s="1"/>
      <c r="Z63" s="1"/>
    </row>
    <row r="64" spans="1:26">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c r="A65" s="1"/>
      <c r="B65" s="1"/>
      <c r="C65" s="1"/>
      <c r="D65" s="2"/>
      <c r="E65" s="2"/>
      <c r="F65" s="2"/>
      <c r="G65" s="1"/>
      <c r="H65" s="2"/>
      <c r="I65" s="2"/>
      <c r="J65" s="2"/>
      <c r="K65" s="1"/>
      <c r="L65" s="2"/>
      <c r="M65" s="2"/>
      <c r="N65" s="2"/>
      <c r="O65" s="1"/>
      <c r="P65" s="2"/>
      <c r="Q65" s="2"/>
      <c r="R65" s="2"/>
      <c r="S65" s="1"/>
      <c r="T65" s="2"/>
      <c r="U65" s="2"/>
      <c r="V65" s="2"/>
      <c r="W65" s="1"/>
      <c r="X65" s="2"/>
      <c r="Y65" s="2"/>
      <c r="Z65" s="2"/>
    </row>
    <row r="66" spans="1:26">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c r="A67" s="1"/>
      <c r="B67" s="1"/>
      <c r="C67" s="1"/>
      <c r="D67" s="3"/>
      <c r="E67" s="3"/>
      <c r="F67" s="3"/>
      <c r="G67" s="1"/>
      <c r="H67" s="3"/>
      <c r="I67" s="3"/>
      <c r="J67" s="3"/>
      <c r="K67" s="1"/>
      <c r="L67" s="3"/>
      <c r="M67" s="3"/>
      <c r="N67" s="3"/>
      <c r="O67" s="1"/>
      <c r="P67" s="3"/>
      <c r="Q67" s="3"/>
      <c r="R67" s="3"/>
      <c r="S67" s="1"/>
      <c r="T67" s="3"/>
      <c r="U67" s="3"/>
      <c r="V67" s="3"/>
      <c r="W67" s="1"/>
      <c r="X67" s="3"/>
      <c r="Y67" s="3"/>
      <c r="Z67" s="3"/>
    </row>
    <row r="68" spans="1:26">
      <c r="A68" s="1"/>
      <c r="B68" s="1"/>
      <c r="C68" s="1"/>
      <c r="D68" s="2"/>
      <c r="E68" s="2"/>
      <c r="F68" s="2"/>
      <c r="G68" s="1"/>
      <c r="H68" s="2"/>
      <c r="I68" s="2"/>
      <c r="J68" s="2"/>
      <c r="K68" s="1"/>
      <c r="L68" s="2"/>
      <c r="M68" s="2"/>
      <c r="N68" s="2"/>
      <c r="O68" s="1"/>
      <c r="P68" s="2"/>
      <c r="Q68" s="2"/>
      <c r="R68" s="2"/>
      <c r="S68" s="1"/>
      <c r="T68" s="2"/>
      <c r="U68" s="2"/>
      <c r="V68" s="2"/>
      <c r="W68" s="1"/>
      <c r="X68" s="2"/>
      <c r="Y68" s="2"/>
      <c r="Z68" s="2"/>
    </row>
    <row r="69" spans="1:26">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c r="A75" s="1"/>
      <c r="B75" s="1"/>
      <c r="C75" s="1"/>
      <c r="D75" s="1"/>
      <c r="E75" s="1"/>
      <c r="F75" s="1"/>
      <c r="G75" s="1"/>
      <c r="H75" s="3"/>
      <c r="I75" s="1"/>
      <c r="J75" s="1"/>
      <c r="K75" s="1"/>
      <c r="L75" s="1"/>
      <c r="M75" s="1"/>
      <c r="N75" s="1"/>
      <c r="O75" s="1"/>
      <c r="P75" s="1"/>
      <c r="Q75" s="1"/>
      <c r="R75" s="1"/>
      <c r="S75" s="1"/>
      <c r="T75" s="1"/>
      <c r="U75" s="1"/>
      <c r="V75" s="1"/>
      <c r="W75" s="1"/>
      <c r="X75" s="1"/>
      <c r="Y75" s="1"/>
      <c r="Z75" s="1"/>
    </row>
    <row r="76" spans="1:26">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c r="A88" s="1"/>
      <c r="B88" s="1"/>
      <c r="C88" s="1"/>
      <c r="D88" s="1"/>
      <c r="E88" s="1"/>
      <c r="F88" s="1"/>
      <c r="G88" s="1"/>
      <c r="H88" s="1"/>
      <c r="I88" s="1"/>
      <c r="J88" s="1"/>
      <c r="K88" s="1"/>
      <c r="L88" s="1"/>
      <c r="M88" s="1"/>
      <c r="N88" s="1"/>
      <c r="O88" s="1"/>
      <c r="P88" s="1"/>
      <c r="Q88" s="1"/>
      <c r="R88" s="1"/>
      <c r="S88" s="1"/>
      <c r="T88" s="1"/>
      <c r="U88" s="1"/>
      <c r="V88" s="1"/>
      <c r="W88" s="1"/>
      <c r="X88" s="1"/>
      <c r="Y88" s="1"/>
      <c r="Z88" s="1"/>
    </row>
  </sheetData>
  <phoneticPr fontId="0" type="noConversion"/>
  <pageMargins left="0.25" right="0.25" top="0" bottom="0" header="0" footer="0.18"/>
  <pageSetup scale="89" orientation="landscape" blackAndWhite="1" horizontalDpi="4294967292" r:id="rId1"/>
  <headerFooter alignWithMargins="0">
    <oddFooter>Page &amp;P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indexed="50"/>
    <pageSetUpPr fitToPage="1"/>
  </sheetPr>
  <dimension ref="A1:Z45"/>
  <sheetViews>
    <sheetView workbookViewId="0">
      <selection activeCell="D17" sqref="D17"/>
    </sheetView>
  </sheetViews>
  <sheetFormatPr defaultRowHeight="12.5"/>
  <cols>
    <col min="1" max="1" width="4.54296875" customWidth="1"/>
    <col min="2" max="2" width="20.453125" customWidth="1"/>
    <col min="3" max="3" width="11.08984375" customWidth="1"/>
    <col min="5" max="5" width="11.90625" customWidth="1"/>
    <col min="7" max="7" width="11.453125" customWidth="1"/>
    <col min="8" max="8" width="11" customWidth="1"/>
    <col min="9" max="9" width="8.54296875" customWidth="1"/>
    <col min="10" max="10" width="11" customWidth="1"/>
    <col min="11" max="11" width="10.90625" customWidth="1"/>
    <col min="12" max="12" width="9.6328125" customWidth="1"/>
  </cols>
  <sheetData>
    <row r="1" spans="1:26" ht="17.5">
      <c r="A1" s="157" t="s">
        <v>75</v>
      </c>
      <c r="B1" s="8"/>
      <c r="C1" s="8"/>
      <c r="D1" s="8"/>
      <c r="E1" s="8"/>
      <c r="F1" s="8"/>
      <c r="G1" s="8"/>
      <c r="H1" s="8"/>
    </row>
    <row r="2" spans="1:26" ht="18">
      <c r="A2" s="159" t="str">
        <f>SUMMARY!A2</f>
        <v>** Contractor's Name</v>
      </c>
    </row>
    <row r="3" spans="1:26" ht="14">
      <c r="A3" s="140" t="str">
        <f>SUMMARY!A3</f>
        <v>**  RFP No.</v>
      </c>
    </row>
    <row r="8" spans="1:26">
      <c r="C8" s="42"/>
      <c r="D8" s="44" t="s">
        <v>47</v>
      </c>
      <c r="E8" s="44"/>
      <c r="F8" s="44"/>
      <c r="G8" s="45"/>
      <c r="H8" s="42"/>
      <c r="I8" s="44" t="s">
        <v>48</v>
      </c>
      <c r="J8" s="45"/>
      <c r="K8" s="42"/>
      <c r="L8" s="44" t="s">
        <v>49</v>
      </c>
      <c r="M8" s="45"/>
      <c r="N8" s="42"/>
      <c r="O8" s="44" t="s">
        <v>50</v>
      </c>
      <c r="P8" s="45"/>
      <c r="Q8" s="42"/>
      <c r="R8" s="44" t="s">
        <v>51</v>
      </c>
      <c r="S8" s="45"/>
      <c r="T8" s="42"/>
      <c r="U8" s="44" t="s">
        <v>52</v>
      </c>
      <c r="V8" s="45"/>
      <c r="W8" s="42"/>
      <c r="X8" s="44" t="s">
        <v>53</v>
      </c>
      <c r="Y8" s="45"/>
    </row>
    <row r="9" spans="1:26">
      <c r="C9" s="86" t="s">
        <v>54</v>
      </c>
      <c r="D9" s="9" t="s">
        <v>54</v>
      </c>
      <c r="E9" s="9" t="s">
        <v>124</v>
      </c>
      <c r="F9" s="9" t="s">
        <v>126</v>
      </c>
      <c r="G9" s="84"/>
      <c r="H9" s="86" t="s">
        <v>54</v>
      </c>
      <c r="I9" s="9" t="s">
        <v>54</v>
      </c>
      <c r="J9" s="84"/>
      <c r="K9" s="86" t="s">
        <v>54</v>
      </c>
      <c r="L9" s="9" t="s">
        <v>54</v>
      </c>
      <c r="M9" s="84"/>
      <c r="N9" s="86" t="s">
        <v>54</v>
      </c>
      <c r="O9" s="9" t="s">
        <v>54</v>
      </c>
      <c r="P9" s="84"/>
      <c r="Q9" s="86" t="s">
        <v>54</v>
      </c>
      <c r="R9" s="9" t="s">
        <v>54</v>
      </c>
      <c r="S9" s="84"/>
      <c r="T9" s="86" t="s">
        <v>54</v>
      </c>
      <c r="U9" s="9" t="s">
        <v>54</v>
      </c>
      <c r="V9" s="84"/>
      <c r="W9" s="86" t="s">
        <v>54</v>
      </c>
      <c r="X9" s="9" t="s">
        <v>54</v>
      </c>
      <c r="Y9" s="84"/>
      <c r="Z9" s="8"/>
    </row>
    <row r="10" spans="1:26">
      <c r="A10" s="75"/>
      <c r="B10" s="47" t="s">
        <v>55</v>
      </c>
      <c r="C10" s="62" t="s">
        <v>56</v>
      </c>
      <c r="D10" s="47" t="s">
        <v>57</v>
      </c>
      <c r="E10" s="47" t="s">
        <v>125</v>
      </c>
      <c r="F10" s="47" t="s">
        <v>127</v>
      </c>
      <c r="G10" s="85" t="s">
        <v>58</v>
      </c>
      <c r="H10" s="62" t="s">
        <v>56</v>
      </c>
      <c r="I10" s="47" t="s">
        <v>57</v>
      </c>
      <c r="J10" s="85" t="s">
        <v>58</v>
      </c>
      <c r="K10" s="62" t="s">
        <v>56</v>
      </c>
      <c r="L10" s="47" t="s">
        <v>57</v>
      </c>
      <c r="M10" s="85" t="s">
        <v>58</v>
      </c>
      <c r="N10" s="62" t="s">
        <v>56</v>
      </c>
      <c r="O10" s="47" t="s">
        <v>57</v>
      </c>
      <c r="P10" s="85" t="s">
        <v>58</v>
      </c>
      <c r="Q10" s="62" t="s">
        <v>56</v>
      </c>
      <c r="R10" s="47" t="s">
        <v>57</v>
      </c>
      <c r="S10" s="85" t="s">
        <v>58</v>
      </c>
      <c r="T10" s="62" t="s">
        <v>56</v>
      </c>
      <c r="U10" s="47" t="s">
        <v>57</v>
      </c>
      <c r="V10" s="85" t="s">
        <v>58</v>
      </c>
      <c r="W10" s="62" t="s">
        <v>56</v>
      </c>
      <c r="X10" s="47" t="s">
        <v>57</v>
      </c>
      <c r="Y10" s="85" t="s">
        <v>58</v>
      </c>
      <c r="Z10" s="16" t="s">
        <v>9</v>
      </c>
    </row>
    <row r="11" spans="1:26">
      <c r="A11" s="4">
        <v>1</v>
      </c>
      <c r="C11" s="35">
        <v>0</v>
      </c>
      <c r="D11" s="55">
        <v>0</v>
      </c>
      <c r="E11" s="55"/>
      <c r="F11" s="55"/>
      <c r="G11" s="36">
        <f>ROUND((+D11*C11),2)</f>
        <v>0</v>
      </c>
      <c r="H11" s="35">
        <v>0</v>
      </c>
      <c r="I11" s="55">
        <v>0</v>
      </c>
      <c r="J11" s="36">
        <f>ROUND((+I11*H11),2)</f>
        <v>0</v>
      </c>
      <c r="K11" s="35">
        <v>0</v>
      </c>
      <c r="L11" s="55">
        <v>0</v>
      </c>
      <c r="M11" s="36">
        <f>ROUND((+L11*K11),2)</f>
        <v>0</v>
      </c>
      <c r="N11" s="35">
        <v>0</v>
      </c>
      <c r="O11" s="55">
        <v>0</v>
      </c>
      <c r="P11" s="36">
        <f>ROUND((+O11*N11),2)</f>
        <v>0</v>
      </c>
      <c r="Q11" s="35">
        <v>0</v>
      </c>
      <c r="R11" s="55">
        <v>0</v>
      </c>
      <c r="S11" s="36">
        <f>ROUND((+R11*Q11),2)</f>
        <v>0</v>
      </c>
      <c r="T11" s="35">
        <v>0</v>
      </c>
      <c r="U11" s="55">
        <v>0</v>
      </c>
      <c r="V11" s="36">
        <f>ROUND((+U11*T11),2)</f>
        <v>0</v>
      </c>
      <c r="W11" s="35">
        <v>0</v>
      </c>
      <c r="X11" s="54">
        <v>0</v>
      </c>
      <c r="Y11" s="36">
        <f>ROUND((+X11*W11),2)</f>
        <v>0</v>
      </c>
      <c r="Z11" s="36">
        <f>+Y11+V11+S11+P11+M11+J11+G11</f>
        <v>0</v>
      </c>
    </row>
    <row r="12" spans="1:26">
      <c r="A12" s="4">
        <v>2</v>
      </c>
      <c r="C12" s="124">
        <v>0</v>
      </c>
      <c r="D12" s="55">
        <v>0</v>
      </c>
      <c r="E12" s="55"/>
      <c r="F12" s="55"/>
      <c r="G12" s="126">
        <f t="shared" ref="G12:G27" si="0">ROUND((+D12*C12),2)</f>
        <v>0</v>
      </c>
      <c r="H12" s="124">
        <v>0</v>
      </c>
      <c r="I12" s="55">
        <v>0</v>
      </c>
      <c r="J12" s="126">
        <f t="shared" ref="J12:J27" si="1">ROUND((+I12*H12),2)</f>
        <v>0</v>
      </c>
      <c r="K12" s="124">
        <v>0</v>
      </c>
      <c r="L12" s="55">
        <v>0</v>
      </c>
      <c r="M12" s="126">
        <f t="shared" ref="M12:M27" si="2">ROUND((+L12*K12),2)</f>
        <v>0</v>
      </c>
      <c r="N12" s="124">
        <v>0</v>
      </c>
      <c r="O12" s="55">
        <v>0</v>
      </c>
      <c r="P12" s="126">
        <f t="shared" ref="P12:P27" si="3">ROUND((+O12*N12),2)</f>
        <v>0</v>
      </c>
      <c r="Q12" s="124">
        <v>0</v>
      </c>
      <c r="R12" s="55">
        <v>0</v>
      </c>
      <c r="S12" s="126">
        <f t="shared" ref="S12:S27" si="4">ROUND((+R12*Q12),2)</f>
        <v>0</v>
      </c>
      <c r="T12" s="124">
        <v>0</v>
      </c>
      <c r="U12" s="55">
        <v>0</v>
      </c>
      <c r="V12" s="126">
        <f t="shared" ref="V12:V27" si="5">ROUND((+U12*T12),2)</f>
        <v>0</v>
      </c>
      <c r="W12" s="124">
        <v>0</v>
      </c>
      <c r="X12" s="55">
        <v>0</v>
      </c>
      <c r="Y12" s="126">
        <f t="shared" ref="Y12:Y27" si="6">ROUND((+X12*W12),2)</f>
        <v>0</v>
      </c>
      <c r="Z12" s="126">
        <f t="shared" ref="Z12:Z27" si="7">+Y12+V12+S12+P12+M12+J12+G12</f>
        <v>0</v>
      </c>
    </row>
    <row r="13" spans="1:26">
      <c r="A13" s="4">
        <v>3</v>
      </c>
      <c r="C13" s="124">
        <v>0</v>
      </c>
      <c r="D13" s="55">
        <v>0</v>
      </c>
      <c r="E13" s="55"/>
      <c r="F13" s="55"/>
      <c r="G13" s="126">
        <f t="shared" si="0"/>
        <v>0</v>
      </c>
      <c r="H13" s="124">
        <v>0</v>
      </c>
      <c r="I13" s="55">
        <v>0</v>
      </c>
      <c r="J13" s="126">
        <f t="shared" si="1"/>
        <v>0</v>
      </c>
      <c r="K13" s="124">
        <v>0</v>
      </c>
      <c r="L13" s="55">
        <v>0</v>
      </c>
      <c r="M13" s="126">
        <f t="shared" si="2"/>
        <v>0</v>
      </c>
      <c r="N13" s="124">
        <v>0</v>
      </c>
      <c r="O13" s="55">
        <v>0</v>
      </c>
      <c r="P13" s="126">
        <f t="shared" si="3"/>
        <v>0</v>
      </c>
      <c r="Q13" s="124">
        <v>0</v>
      </c>
      <c r="R13" s="55">
        <v>0</v>
      </c>
      <c r="S13" s="126">
        <f t="shared" si="4"/>
        <v>0</v>
      </c>
      <c r="T13" s="124">
        <v>0</v>
      </c>
      <c r="U13" s="55">
        <v>0</v>
      </c>
      <c r="V13" s="126">
        <f t="shared" si="5"/>
        <v>0</v>
      </c>
      <c r="W13" s="124">
        <v>0</v>
      </c>
      <c r="X13" s="55">
        <v>0</v>
      </c>
      <c r="Y13" s="126">
        <f t="shared" si="6"/>
        <v>0</v>
      </c>
      <c r="Z13" s="126">
        <f t="shared" si="7"/>
        <v>0</v>
      </c>
    </row>
    <row r="14" spans="1:26">
      <c r="A14" s="4">
        <v>4</v>
      </c>
      <c r="C14" s="124">
        <v>0</v>
      </c>
      <c r="D14" s="55">
        <v>0</v>
      </c>
      <c r="E14" s="55"/>
      <c r="F14" s="55"/>
      <c r="G14" s="126">
        <f t="shared" si="0"/>
        <v>0</v>
      </c>
      <c r="H14" s="124">
        <v>0</v>
      </c>
      <c r="I14" s="55">
        <v>0</v>
      </c>
      <c r="J14" s="126">
        <f t="shared" si="1"/>
        <v>0</v>
      </c>
      <c r="K14" s="124">
        <v>0</v>
      </c>
      <c r="L14" s="55">
        <v>0</v>
      </c>
      <c r="M14" s="126">
        <f t="shared" si="2"/>
        <v>0</v>
      </c>
      <c r="N14" s="124">
        <v>0</v>
      </c>
      <c r="O14" s="55">
        <v>0</v>
      </c>
      <c r="P14" s="126">
        <f t="shared" si="3"/>
        <v>0</v>
      </c>
      <c r="Q14" s="124">
        <v>0</v>
      </c>
      <c r="R14" s="55">
        <v>0</v>
      </c>
      <c r="S14" s="126">
        <f t="shared" si="4"/>
        <v>0</v>
      </c>
      <c r="T14" s="124">
        <v>0</v>
      </c>
      <c r="U14" s="55">
        <v>0</v>
      </c>
      <c r="V14" s="126">
        <f t="shared" si="5"/>
        <v>0</v>
      </c>
      <c r="W14" s="124">
        <v>0</v>
      </c>
      <c r="X14" s="55">
        <v>0</v>
      </c>
      <c r="Y14" s="126">
        <f t="shared" si="6"/>
        <v>0</v>
      </c>
      <c r="Z14" s="126">
        <f t="shared" si="7"/>
        <v>0</v>
      </c>
    </row>
    <row r="15" spans="1:26">
      <c r="A15" s="4">
        <v>5</v>
      </c>
      <c r="C15" s="124">
        <v>0</v>
      </c>
      <c r="D15" s="55">
        <v>0</v>
      </c>
      <c r="E15" s="55"/>
      <c r="F15" s="55"/>
      <c r="G15" s="126">
        <f t="shared" si="0"/>
        <v>0</v>
      </c>
      <c r="H15" s="124">
        <v>0</v>
      </c>
      <c r="I15" s="55">
        <v>0</v>
      </c>
      <c r="J15" s="126">
        <f t="shared" si="1"/>
        <v>0</v>
      </c>
      <c r="K15" s="124">
        <v>0</v>
      </c>
      <c r="L15" s="55">
        <v>0</v>
      </c>
      <c r="M15" s="126">
        <f t="shared" si="2"/>
        <v>0</v>
      </c>
      <c r="N15" s="124">
        <v>0</v>
      </c>
      <c r="O15" s="55">
        <v>0</v>
      </c>
      <c r="P15" s="126">
        <f t="shared" si="3"/>
        <v>0</v>
      </c>
      <c r="Q15" s="124">
        <v>0</v>
      </c>
      <c r="R15" s="55">
        <v>0</v>
      </c>
      <c r="S15" s="126">
        <f t="shared" si="4"/>
        <v>0</v>
      </c>
      <c r="T15" s="124">
        <v>0</v>
      </c>
      <c r="U15" s="55">
        <v>0</v>
      </c>
      <c r="V15" s="126">
        <f t="shared" si="5"/>
        <v>0</v>
      </c>
      <c r="W15" s="124">
        <v>0</v>
      </c>
      <c r="X15" s="55">
        <v>0</v>
      </c>
      <c r="Y15" s="126">
        <f t="shared" si="6"/>
        <v>0</v>
      </c>
      <c r="Z15" s="126">
        <f t="shared" si="7"/>
        <v>0</v>
      </c>
    </row>
    <row r="16" spans="1:26">
      <c r="A16" s="4">
        <v>6</v>
      </c>
      <c r="C16" s="124">
        <v>0</v>
      </c>
      <c r="D16" s="55">
        <v>0</v>
      </c>
      <c r="E16" s="55"/>
      <c r="F16" s="55"/>
      <c r="G16" s="126">
        <f t="shared" si="0"/>
        <v>0</v>
      </c>
      <c r="H16" s="124">
        <v>0</v>
      </c>
      <c r="I16" s="55">
        <v>0</v>
      </c>
      <c r="J16" s="126">
        <f t="shared" si="1"/>
        <v>0</v>
      </c>
      <c r="K16" s="124">
        <v>0</v>
      </c>
      <c r="L16" s="55">
        <v>0</v>
      </c>
      <c r="M16" s="126">
        <f t="shared" si="2"/>
        <v>0</v>
      </c>
      <c r="N16" s="124">
        <v>0</v>
      </c>
      <c r="O16" s="55">
        <v>0</v>
      </c>
      <c r="P16" s="126">
        <f t="shared" si="3"/>
        <v>0</v>
      </c>
      <c r="Q16" s="124">
        <v>0</v>
      </c>
      <c r="R16" s="55">
        <v>0</v>
      </c>
      <c r="S16" s="126">
        <f t="shared" si="4"/>
        <v>0</v>
      </c>
      <c r="T16" s="124">
        <v>0</v>
      </c>
      <c r="U16" s="55">
        <v>0</v>
      </c>
      <c r="V16" s="126">
        <f t="shared" si="5"/>
        <v>0</v>
      </c>
      <c r="W16" s="124">
        <v>0</v>
      </c>
      <c r="X16" s="55">
        <v>0</v>
      </c>
      <c r="Y16" s="126">
        <f t="shared" si="6"/>
        <v>0</v>
      </c>
      <c r="Z16" s="126">
        <f t="shared" si="7"/>
        <v>0</v>
      </c>
    </row>
    <row r="17" spans="1:26">
      <c r="A17" s="5">
        <v>7</v>
      </c>
      <c r="C17" s="124">
        <v>0</v>
      </c>
      <c r="D17" s="55">
        <v>0</v>
      </c>
      <c r="E17" s="55"/>
      <c r="F17" s="55"/>
      <c r="G17" s="126">
        <f t="shared" si="0"/>
        <v>0</v>
      </c>
      <c r="H17" s="124">
        <v>0</v>
      </c>
      <c r="I17" s="55">
        <v>0</v>
      </c>
      <c r="J17" s="126">
        <f t="shared" si="1"/>
        <v>0</v>
      </c>
      <c r="K17" s="124">
        <v>0</v>
      </c>
      <c r="L17" s="55">
        <v>0</v>
      </c>
      <c r="M17" s="126">
        <f t="shared" si="2"/>
        <v>0</v>
      </c>
      <c r="N17" s="124">
        <v>0</v>
      </c>
      <c r="O17" s="55">
        <v>0</v>
      </c>
      <c r="P17" s="126">
        <f t="shared" si="3"/>
        <v>0</v>
      </c>
      <c r="Q17" s="124">
        <v>0</v>
      </c>
      <c r="R17" s="55">
        <v>0</v>
      </c>
      <c r="S17" s="126">
        <f t="shared" si="4"/>
        <v>0</v>
      </c>
      <c r="T17" s="124">
        <v>0</v>
      </c>
      <c r="U17" s="55">
        <v>0</v>
      </c>
      <c r="V17" s="126">
        <f t="shared" si="5"/>
        <v>0</v>
      </c>
      <c r="W17" s="124">
        <v>0</v>
      </c>
      <c r="X17" s="55">
        <v>0</v>
      </c>
      <c r="Y17" s="126">
        <f t="shared" si="6"/>
        <v>0</v>
      </c>
      <c r="Z17" s="126">
        <f t="shared" si="7"/>
        <v>0</v>
      </c>
    </row>
    <row r="18" spans="1:26">
      <c r="A18" s="4">
        <v>8</v>
      </c>
      <c r="C18" s="124">
        <v>0</v>
      </c>
      <c r="D18" s="55">
        <v>0</v>
      </c>
      <c r="E18" s="55"/>
      <c r="F18" s="55"/>
      <c r="G18" s="126">
        <f t="shared" si="0"/>
        <v>0</v>
      </c>
      <c r="H18" s="124">
        <v>0</v>
      </c>
      <c r="I18" s="55">
        <v>0</v>
      </c>
      <c r="J18" s="126">
        <f t="shared" si="1"/>
        <v>0</v>
      </c>
      <c r="K18" s="124">
        <v>0</v>
      </c>
      <c r="L18" s="55">
        <v>0</v>
      </c>
      <c r="M18" s="126">
        <f t="shared" si="2"/>
        <v>0</v>
      </c>
      <c r="N18" s="124">
        <v>0</v>
      </c>
      <c r="O18" s="55">
        <v>0</v>
      </c>
      <c r="P18" s="126">
        <f t="shared" si="3"/>
        <v>0</v>
      </c>
      <c r="Q18" s="124">
        <v>0</v>
      </c>
      <c r="R18" s="55">
        <v>0</v>
      </c>
      <c r="S18" s="126">
        <f t="shared" si="4"/>
        <v>0</v>
      </c>
      <c r="T18" s="124">
        <v>0</v>
      </c>
      <c r="U18" s="55">
        <v>0</v>
      </c>
      <c r="V18" s="126">
        <f t="shared" si="5"/>
        <v>0</v>
      </c>
      <c r="W18" s="124">
        <v>0</v>
      </c>
      <c r="X18" s="55">
        <v>0</v>
      </c>
      <c r="Y18" s="126">
        <f t="shared" si="6"/>
        <v>0</v>
      </c>
      <c r="Z18" s="126">
        <f t="shared" si="7"/>
        <v>0</v>
      </c>
    </row>
    <row r="19" spans="1:26">
      <c r="A19" s="4">
        <v>9</v>
      </c>
      <c r="C19" s="124">
        <v>0</v>
      </c>
      <c r="D19" s="55">
        <v>0</v>
      </c>
      <c r="E19" s="55"/>
      <c r="F19" s="55"/>
      <c r="G19" s="126">
        <f t="shared" si="0"/>
        <v>0</v>
      </c>
      <c r="H19" s="124">
        <v>0</v>
      </c>
      <c r="I19" s="55">
        <v>0</v>
      </c>
      <c r="J19" s="126">
        <f t="shared" si="1"/>
        <v>0</v>
      </c>
      <c r="K19" s="124">
        <v>0</v>
      </c>
      <c r="L19" s="55">
        <v>0</v>
      </c>
      <c r="M19" s="126">
        <f t="shared" si="2"/>
        <v>0</v>
      </c>
      <c r="N19" s="124">
        <v>0</v>
      </c>
      <c r="O19" s="55">
        <v>0</v>
      </c>
      <c r="P19" s="126">
        <f t="shared" si="3"/>
        <v>0</v>
      </c>
      <c r="Q19" s="124">
        <v>0</v>
      </c>
      <c r="R19" s="55">
        <v>0</v>
      </c>
      <c r="S19" s="126">
        <f t="shared" si="4"/>
        <v>0</v>
      </c>
      <c r="T19" s="124">
        <v>0</v>
      </c>
      <c r="U19" s="55">
        <v>0</v>
      </c>
      <c r="V19" s="126">
        <f t="shared" si="5"/>
        <v>0</v>
      </c>
      <c r="W19" s="124">
        <v>0</v>
      </c>
      <c r="X19" s="55">
        <v>0</v>
      </c>
      <c r="Y19" s="126">
        <f t="shared" si="6"/>
        <v>0</v>
      </c>
      <c r="Z19" s="126">
        <f t="shared" si="7"/>
        <v>0</v>
      </c>
    </row>
    <row r="20" spans="1:26">
      <c r="A20" s="4">
        <v>10</v>
      </c>
      <c r="C20" s="124">
        <v>0</v>
      </c>
      <c r="D20" s="55">
        <v>0</v>
      </c>
      <c r="E20" s="55"/>
      <c r="F20" s="55"/>
      <c r="G20" s="126">
        <f t="shared" si="0"/>
        <v>0</v>
      </c>
      <c r="H20" s="124">
        <v>0</v>
      </c>
      <c r="I20" s="55">
        <v>0</v>
      </c>
      <c r="J20" s="126">
        <f t="shared" si="1"/>
        <v>0</v>
      </c>
      <c r="K20" s="124">
        <v>0</v>
      </c>
      <c r="L20" s="55">
        <v>0</v>
      </c>
      <c r="M20" s="126">
        <f t="shared" si="2"/>
        <v>0</v>
      </c>
      <c r="N20" s="124">
        <v>0</v>
      </c>
      <c r="O20" s="55">
        <v>0</v>
      </c>
      <c r="P20" s="126">
        <f t="shared" si="3"/>
        <v>0</v>
      </c>
      <c r="Q20" s="124">
        <v>0</v>
      </c>
      <c r="R20" s="55">
        <v>0</v>
      </c>
      <c r="S20" s="126">
        <f t="shared" si="4"/>
        <v>0</v>
      </c>
      <c r="T20" s="124">
        <v>0</v>
      </c>
      <c r="U20" s="55">
        <v>0</v>
      </c>
      <c r="V20" s="126">
        <f t="shared" si="5"/>
        <v>0</v>
      </c>
      <c r="W20" s="124">
        <v>0</v>
      </c>
      <c r="X20" s="55">
        <v>0</v>
      </c>
      <c r="Y20" s="126">
        <f t="shared" si="6"/>
        <v>0</v>
      </c>
      <c r="Z20" s="126">
        <f t="shared" si="7"/>
        <v>0</v>
      </c>
    </row>
    <row r="21" spans="1:26">
      <c r="A21" s="4">
        <v>11</v>
      </c>
      <c r="C21" s="124">
        <v>0</v>
      </c>
      <c r="D21" s="55">
        <v>0</v>
      </c>
      <c r="E21" s="55"/>
      <c r="F21" s="55"/>
      <c r="G21" s="126">
        <f t="shared" si="0"/>
        <v>0</v>
      </c>
      <c r="H21" s="124">
        <v>0</v>
      </c>
      <c r="I21" s="55">
        <v>0</v>
      </c>
      <c r="J21" s="126">
        <f t="shared" si="1"/>
        <v>0</v>
      </c>
      <c r="K21" s="124">
        <v>0</v>
      </c>
      <c r="L21" s="55">
        <v>0</v>
      </c>
      <c r="M21" s="126">
        <f t="shared" si="2"/>
        <v>0</v>
      </c>
      <c r="N21" s="124">
        <v>0</v>
      </c>
      <c r="O21" s="55">
        <v>0</v>
      </c>
      <c r="P21" s="126">
        <f t="shared" si="3"/>
        <v>0</v>
      </c>
      <c r="Q21" s="124">
        <v>0</v>
      </c>
      <c r="R21" s="55">
        <v>0</v>
      </c>
      <c r="S21" s="126">
        <f t="shared" si="4"/>
        <v>0</v>
      </c>
      <c r="T21" s="124">
        <v>0</v>
      </c>
      <c r="U21" s="55">
        <v>0</v>
      </c>
      <c r="V21" s="126">
        <f t="shared" si="5"/>
        <v>0</v>
      </c>
      <c r="W21" s="124">
        <v>0</v>
      </c>
      <c r="X21" s="55">
        <v>0</v>
      </c>
      <c r="Y21" s="126">
        <f t="shared" si="6"/>
        <v>0</v>
      </c>
      <c r="Z21" s="126">
        <f t="shared" si="7"/>
        <v>0</v>
      </c>
    </row>
    <row r="22" spans="1:26">
      <c r="A22" s="4">
        <v>12</v>
      </c>
      <c r="C22" s="124">
        <v>0</v>
      </c>
      <c r="D22" s="55">
        <v>0</v>
      </c>
      <c r="E22" s="55"/>
      <c r="F22" s="55"/>
      <c r="G22" s="126">
        <f t="shared" si="0"/>
        <v>0</v>
      </c>
      <c r="H22" s="124">
        <v>0</v>
      </c>
      <c r="I22" s="55">
        <v>0</v>
      </c>
      <c r="J22" s="126">
        <f t="shared" si="1"/>
        <v>0</v>
      </c>
      <c r="K22" s="124">
        <v>0</v>
      </c>
      <c r="L22" s="55">
        <v>0</v>
      </c>
      <c r="M22" s="126">
        <f t="shared" si="2"/>
        <v>0</v>
      </c>
      <c r="N22" s="124">
        <v>0</v>
      </c>
      <c r="O22" s="55">
        <v>0</v>
      </c>
      <c r="P22" s="126">
        <f t="shared" si="3"/>
        <v>0</v>
      </c>
      <c r="Q22" s="124">
        <v>0</v>
      </c>
      <c r="R22" s="55">
        <v>0</v>
      </c>
      <c r="S22" s="126">
        <f t="shared" si="4"/>
        <v>0</v>
      </c>
      <c r="T22" s="124">
        <v>0</v>
      </c>
      <c r="U22" s="55">
        <v>0</v>
      </c>
      <c r="V22" s="126">
        <f t="shared" si="5"/>
        <v>0</v>
      </c>
      <c r="W22" s="124">
        <v>0</v>
      </c>
      <c r="X22" s="55">
        <v>0</v>
      </c>
      <c r="Y22" s="126">
        <f t="shared" si="6"/>
        <v>0</v>
      </c>
      <c r="Z22" s="126">
        <f t="shared" si="7"/>
        <v>0</v>
      </c>
    </row>
    <row r="23" spans="1:26">
      <c r="A23" s="4">
        <v>13</v>
      </c>
      <c r="C23" s="124">
        <v>0</v>
      </c>
      <c r="D23" s="55">
        <v>0</v>
      </c>
      <c r="E23" s="55"/>
      <c r="F23" s="55"/>
      <c r="G23" s="126">
        <f t="shared" si="0"/>
        <v>0</v>
      </c>
      <c r="H23" s="124">
        <v>0</v>
      </c>
      <c r="I23" s="55">
        <v>0</v>
      </c>
      <c r="J23" s="126">
        <f t="shared" si="1"/>
        <v>0</v>
      </c>
      <c r="K23" s="124">
        <v>0</v>
      </c>
      <c r="L23" s="55">
        <v>0</v>
      </c>
      <c r="M23" s="126">
        <f t="shared" si="2"/>
        <v>0</v>
      </c>
      <c r="N23" s="124">
        <v>0</v>
      </c>
      <c r="O23" s="55">
        <v>0</v>
      </c>
      <c r="P23" s="126">
        <f t="shared" si="3"/>
        <v>0</v>
      </c>
      <c r="Q23" s="124">
        <v>0</v>
      </c>
      <c r="R23" s="55">
        <v>0</v>
      </c>
      <c r="S23" s="126">
        <f t="shared" si="4"/>
        <v>0</v>
      </c>
      <c r="T23" s="124">
        <v>0</v>
      </c>
      <c r="U23" s="55">
        <v>0</v>
      </c>
      <c r="V23" s="126">
        <f t="shared" si="5"/>
        <v>0</v>
      </c>
      <c r="W23" s="124">
        <v>0</v>
      </c>
      <c r="X23" s="55">
        <v>0</v>
      </c>
      <c r="Y23" s="126">
        <f t="shared" si="6"/>
        <v>0</v>
      </c>
      <c r="Z23" s="126">
        <f t="shared" si="7"/>
        <v>0</v>
      </c>
    </row>
    <row r="24" spans="1:26">
      <c r="A24" s="5">
        <v>14</v>
      </c>
      <c r="C24" s="124">
        <v>0</v>
      </c>
      <c r="D24" s="55">
        <v>0</v>
      </c>
      <c r="E24" s="55"/>
      <c r="F24" s="55"/>
      <c r="G24" s="126">
        <f t="shared" si="0"/>
        <v>0</v>
      </c>
      <c r="H24" s="124">
        <v>0</v>
      </c>
      <c r="I24" s="55">
        <v>0</v>
      </c>
      <c r="J24" s="126">
        <f t="shared" si="1"/>
        <v>0</v>
      </c>
      <c r="K24" s="124">
        <v>0</v>
      </c>
      <c r="L24" s="55">
        <v>0</v>
      </c>
      <c r="M24" s="126">
        <f t="shared" si="2"/>
        <v>0</v>
      </c>
      <c r="N24" s="124">
        <v>0</v>
      </c>
      <c r="O24" s="55">
        <v>0</v>
      </c>
      <c r="P24" s="126">
        <f t="shared" si="3"/>
        <v>0</v>
      </c>
      <c r="Q24" s="124">
        <v>0</v>
      </c>
      <c r="R24" s="55">
        <v>0</v>
      </c>
      <c r="S24" s="126">
        <f t="shared" si="4"/>
        <v>0</v>
      </c>
      <c r="T24" s="124">
        <v>0</v>
      </c>
      <c r="U24" s="55">
        <v>0</v>
      </c>
      <c r="V24" s="126">
        <f t="shared" si="5"/>
        <v>0</v>
      </c>
      <c r="W24" s="124">
        <v>0</v>
      </c>
      <c r="X24" s="55">
        <v>0</v>
      </c>
      <c r="Y24" s="126">
        <f t="shared" si="6"/>
        <v>0</v>
      </c>
      <c r="Z24" s="126">
        <f t="shared" si="7"/>
        <v>0</v>
      </c>
    </row>
    <row r="25" spans="1:26">
      <c r="A25" s="5">
        <v>15</v>
      </c>
      <c r="C25" s="124">
        <v>0</v>
      </c>
      <c r="D25" s="55">
        <v>0</v>
      </c>
      <c r="E25" s="55"/>
      <c r="F25" s="55"/>
      <c r="G25" s="126">
        <f t="shared" si="0"/>
        <v>0</v>
      </c>
      <c r="H25" s="124">
        <v>0</v>
      </c>
      <c r="I25" s="55">
        <v>0</v>
      </c>
      <c r="J25" s="126">
        <f t="shared" si="1"/>
        <v>0</v>
      </c>
      <c r="K25" s="124">
        <v>0</v>
      </c>
      <c r="L25" s="55">
        <v>0</v>
      </c>
      <c r="M25" s="126">
        <f t="shared" si="2"/>
        <v>0</v>
      </c>
      <c r="N25" s="124">
        <v>0</v>
      </c>
      <c r="O25" s="55">
        <v>0</v>
      </c>
      <c r="P25" s="126">
        <f t="shared" si="3"/>
        <v>0</v>
      </c>
      <c r="Q25" s="124">
        <v>0</v>
      </c>
      <c r="R25" s="55">
        <v>0</v>
      </c>
      <c r="S25" s="126">
        <f t="shared" si="4"/>
        <v>0</v>
      </c>
      <c r="T25" s="124">
        <v>0</v>
      </c>
      <c r="U25" s="55">
        <v>0</v>
      </c>
      <c r="V25" s="126">
        <f t="shared" si="5"/>
        <v>0</v>
      </c>
      <c r="W25" s="124">
        <v>0</v>
      </c>
      <c r="X25" s="55">
        <v>0</v>
      </c>
      <c r="Y25" s="126">
        <f t="shared" si="6"/>
        <v>0</v>
      </c>
      <c r="Z25" s="126">
        <f t="shared" si="7"/>
        <v>0</v>
      </c>
    </row>
    <row r="26" spans="1:26">
      <c r="A26" s="4">
        <v>16</v>
      </c>
      <c r="C26" s="124">
        <v>0</v>
      </c>
      <c r="D26" s="55">
        <v>0</v>
      </c>
      <c r="E26" s="55"/>
      <c r="F26" s="55"/>
      <c r="G26" s="126">
        <f t="shared" si="0"/>
        <v>0</v>
      </c>
      <c r="H26" s="124">
        <v>0</v>
      </c>
      <c r="I26" s="55">
        <v>0</v>
      </c>
      <c r="J26" s="126">
        <f t="shared" si="1"/>
        <v>0</v>
      </c>
      <c r="K26" s="124">
        <v>0</v>
      </c>
      <c r="L26" s="55">
        <v>0</v>
      </c>
      <c r="M26" s="126">
        <f t="shared" si="2"/>
        <v>0</v>
      </c>
      <c r="N26" s="124">
        <v>0</v>
      </c>
      <c r="O26" s="55">
        <v>0</v>
      </c>
      <c r="P26" s="126">
        <f t="shared" si="3"/>
        <v>0</v>
      </c>
      <c r="Q26" s="124">
        <v>0</v>
      </c>
      <c r="R26" s="55">
        <v>0</v>
      </c>
      <c r="S26" s="126">
        <f t="shared" si="4"/>
        <v>0</v>
      </c>
      <c r="T26" s="124">
        <v>0</v>
      </c>
      <c r="U26" s="55">
        <v>0</v>
      </c>
      <c r="V26" s="126">
        <f t="shared" si="5"/>
        <v>0</v>
      </c>
      <c r="W26" s="124">
        <v>0</v>
      </c>
      <c r="X26" s="55">
        <v>0</v>
      </c>
      <c r="Y26" s="126">
        <f t="shared" si="6"/>
        <v>0</v>
      </c>
      <c r="Z26" s="126">
        <f t="shared" si="7"/>
        <v>0</v>
      </c>
    </row>
    <row r="27" spans="1:26">
      <c r="A27" s="4">
        <v>17</v>
      </c>
      <c r="C27" s="124">
        <v>0</v>
      </c>
      <c r="D27" s="55">
        <v>0</v>
      </c>
      <c r="E27" s="55"/>
      <c r="F27" s="55"/>
      <c r="G27" s="126">
        <f t="shared" si="0"/>
        <v>0</v>
      </c>
      <c r="H27" s="124">
        <v>0</v>
      </c>
      <c r="I27" s="38">
        <v>0</v>
      </c>
      <c r="J27" s="126">
        <f t="shared" si="1"/>
        <v>0</v>
      </c>
      <c r="K27" s="124">
        <v>0</v>
      </c>
      <c r="L27" s="55">
        <v>0</v>
      </c>
      <c r="M27" s="126">
        <f t="shared" si="2"/>
        <v>0</v>
      </c>
      <c r="N27" s="124">
        <v>0</v>
      </c>
      <c r="O27" s="55">
        <v>0</v>
      </c>
      <c r="P27" s="126">
        <f t="shared" si="3"/>
        <v>0</v>
      </c>
      <c r="Q27" s="124">
        <v>0</v>
      </c>
      <c r="R27" s="55">
        <v>0</v>
      </c>
      <c r="S27" s="126">
        <f t="shared" si="4"/>
        <v>0</v>
      </c>
      <c r="T27" s="124">
        <v>0</v>
      </c>
      <c r="U27" s="55">
        <v>0</v>
      </c>
      <c r="V27" s="126">
        <f t="shared" si="5"/>
        <v>0</v>
      </c>
      <c r="W27" s="124">
        <v>0</v>
      </c>
      <c r="X27" s="55">
        <v>0</v>
      </c>
      <c r="Y27" s="126">
        <f t="shared" si="6"/>
        <v>0</v>
      </c>
      <c r="Z27" s="126">
        <f t="shared" si="7"/>
        <v>0</v>
      </c>
    </row>
    <row r="28" spans="1:26">
      <c r="A28" s="5">
        <v>18</v>
      </c>
      <c r="C28" s="124">
        <v>0</v>
      </c>
      <c r="D28" s="55">
        <v>0</v>
      </c>
      <c r="E28" s="55"/>
      <c r="F28" s="55"/>
      <c r="G28" s="126">
        <f t="shared" ref="G28:G40" si="8">ROUND((+D28*C28),2)</f>
        <v>0</v>
      </c>
      <c r="H28" s="124">
        <v>0</v>
      </c>
      <c r="I28" s="55">
        <v>0</v>
      </c>
      <c r="J28" s="126">
        <f t="shared" ref="J28:J40" si="9">ROUND((+I28*H28),2)</f>
        <v>0</v>
      </c>
      <c r="K28" s="124">
        <v>0</v>
      </c>
      <c r="L28" s="55">
        <v>0</v>
      </c>
      <c r="M28" s="126">
        <f t="shared" ref="M28:M40" si="10">ROUND((+L28*K28),2)</f>
        <v>0</v>
      </c>
      <c r="N28" s="124">
        <v>0</v>
      </c>
      <c r="O28" s="55">
        <v>0</v>
      </c>
      <c r="P28" s="126">
        <f t="shared" ref="P28:P40" si="11">ROUND((+O28*N28),2)</f>
        <v>0</v>
      </c>
      <c r="Q28" s="124">
        <v>0</v>
      </c>
      <c r="R28" s="55">
        <v>0</v>
      </c>
      <c r="S28" s="126">
        <f t="shared" ref="S28:S40" si="12">ROUND((+R28*Q28),2)</f>
        <v>0</v>
      </c>
      <c r="T28" s="124">
        <v>0</v>
      </c>
      <c r="U28" s="55">
        <v>0</v>
      </c>
      <c r="V28" s="126">
        <f t="shared" ref="V28:V40" si="13">ROUND((+U28*T28),2)</f>
        <v>0</v>
      </c>
      <c r="W28" s="124">
        <v>0</v>
      </c>
      <c r="X28" s="55">
        <v>0</v>
      </c>
      <c r="Y28" s="126">
        <f t="shared" ref="Y28:Y40" si="14">ROUND((+X28*W28),2)</f>
        <v>0</v>
      </c>
      <c r="Z28" s="126">
        <f t="shared" ref="Z28:Z41" si="15">+Y28+V28+S28+P28+M28+J28+G28</f>
        <v>0</v>
      </c>
    </row>
    <row r="29" spans="1:26">
      <c r="A29" s="5">
        <v>19</v>
      </c>
      <c r="C29" s="124">
        <v>0</v>
      </c>
      <c r="D29" s="55">
        <v>0</v>
      </c>
      <c r="E29" s="55"/>
      <c r="F29" s="55"/>
      <c r="G29" s="126">
        <f t="shared" si="8"/>
        <v>0</v>
      </c>
      <c r="H29" s="124">
        <v>0</v>
      </c>
      <c r="I29" s="55">
        <v>0</v>
      </c>
      <c r="J29" s="126">
        <f t="shared" si="9"/>
        <v>0</v>
      </c>
      <c r="K29" s="124">
        <v>0</v>
      </c>
      <c r="L29" s="55">
        <v>0</v>
      </c>
      <c r="M29" s="126">
        <f t="shared" si="10"/>
        <v>0</v>
      </c>
      <c r="N29" s="124">
        <v>0</v>
      </c>
      <c r="O29" s="55">
        <v>0</v>
      </c>
      <c r="P29" s="126">
        <f t="shared" si="11"/>
        <v>0</v>
      </c>
      <c r="Q29" s="124">
        <v>0</v>
      </c>
      <c r="R29" s="55">
        <v>0</v>
      </c>
      <c r="S29" s="126">
        <f t="shared" si="12"/>
        <v>0</v>
      </c>
      <c r="T29" s="124">
        <v>0</v>
      </c>
      <c r="U29" s="55">
        <v>0</v>
      </c>
      <c r="V29" s="126">
        <f t="shared" si="13"/>
        <v>0</v>
      </c>
      <c r="W29" s="124">
        <v>0</v>
      </c>
      <c r="X29" s="55">
        <v>0</v>
      </c>
      <c r="Y29" s="126">
        <f t="shared" si="14"/>
        <v>0</v>
      </c>
      <c r="Z29" s="126">
        <f t="shared" si="15"/>
        <v>0</v>
      </c>
    </row>
    <row r="30" spans="1:26">
      <c r="A30" s="5">
        <v>20</v>
      </c>
      <c r="C30" s="124">
        <v>0</v>
      </c>
      <c r="D30" s="55">
        <v>0</v>
      </c>
      <c r="E30" s="55"/>
      <c r="F30" s="55"/>
      <c r="G30" s="126">
        <f t="shared" si="8"/>
        <v>0</v>
      </c>
      <c r="H30" s="124">
        <v>0</v>
      </c>
      <c r="I30" s="55">
        <v>0</v>
      </c>
      <c r="J30" s="126">
        <f t="shared" si="9"/>
        <v>0</v>
      </c>
      <c r="K30" s="124">
        <v>0</v>
      </c>
      <c r="L30" s="55">
        <v>0</v>
      </c>
      <c r="M30" s="126">
        <f t="shared" si="10"/>
        <v>0</v>
      </c>
      <c r="N30" s="124">
        <v>0</v>
      </c>
      <c r="O30" s="55">
        <v>0</v>
      </c>
      <c r="P30" s="126">
        <f t="shared" si="11"/>
        <v>0</v>
      </c>
      <c r="Q30" s="124">
        <v>0</v>
      </c>
      <c r="R30" s="55">
        <v>0</v>
      </c>
      <c r="S30" s="126">
        <f t="shared" si="12"/>
        <v>0</v>
      </c>
      <c r="T30" s="124">
        <v>0</v>
      </c>
      <c r="U30" s="55">
        <v>0</v>
      </c>
      <c r="V30" s="126">
        <f t="shared" si="13"/>
        <v>0</v>
      </c>
      <c r="W30" s="124">
        <v>0</v>
      </c>
      <c r="X30" s="55">
        <v>0</v>
      </c>
      <c r="Y30" s="126">
        <f t="shared" si="14"/>
        <v>0</v>
      </c>
      <c r="Z30" s="126">
        <f t="shared" si="15"/>
        <v>0</v>
      </c>
    </row>
    <row r="31" spans="1:26">
      <c r="A31" s="5">
        <v>21</v>
      </c>
      <c r="C31" s="124">
        <v>0</v>
      </c>
      <c r="D31" s="55">
        <v>0</v>
      </c>
      <c r="E31" s="55"/>
      <c r="F31" s="55"/>
      <c r="G31" s="126">
        <f t="shared" si="8"/>
        <v>0</v>
      </c>
      <c r="H31" s="124">
        <v>0</v>
      </c>
      <c r="I31" s="55">
        <v>0</v>
      </c>
      <c r="J31" s="126">
        <f t="shared" si="9"/>
        <v>0</v>
      </c>
      <c r="K31" s="124">
        <v>0</v>
      </c>
      <c r="L31" s="55">
        <v>0</v>
      </c>
      <c r="M31" s="126">
        <f t="shared" si="10"/>
        <v>0</v>
      </c>
      <c r="N31" s="124">
        <v>0</v>
      </c>
      <c r="O31" s="55">
        <v>0</v>
      </c>
      <c r="P31" s="126">
        <f t="shared" si="11"/>
        <v>0</v>
      </c>
      <c r="Q31" s="124">
        <v>0</v>
      </c>
      <c r="R31" s="55">
        <v>0</v>
      </c>
      <c r="S31" s="126">
        <f t="shared" si="12"/>
        <v>0</v>
      </c>
      <c r="T31" s="124">
        <v>0</v>
      </c>
      <c r="U31" s="55">
        <v>0</v>
      </c>
      <c r="V31" s="126">
        <f t="shared" si="13"/>
        <v>0</v>
      </c>
      <c r="W31" s="124">
        <v>0</v>
      </c>
      <c r="X31" s="55">
        <v>0</v>
      </c>
      <c r="Y31" s="126">
        <f t="shared" si="14"/>
        <v>0</v>
      </c>
      <c r="Z31" s="126">
        <f t="shared" si="15"/>
        <v>0</v>
      </c>
    </row>
    <row r="32" spans="1:26">
      <c r="A32" s="5">
        <v>22</v>
      </c>
      <c r="C32" s="124">
        <v>0</v>
      </c>
      <c r="D32" s="55">
        <v>0</v>
      </c>
      <c r="E32" s="55"/>
      <c r="F32" s="55"/>
      <c r="G32" s="126">
        <f t="shared" si="8"/>
        <v>0</v>
      </c>
      <c r="H32" s="124">
        <v>0</v>
      </c>
      <c r="I32" s="55">
        <v>0</v>
      </c>
      <c r="J32" s="126">
        <f t="shared" si="9"/>
        <v>0</v>
      </c>
      <c r="K32" s="124">
        <v>0</v>
      </c>
      <c r="L32" s="55">
        <v>0</v>
      </c>
      <c r="M32" s="126">
        <f t="shared" si="10"/>
        <v>0</v>
      </c>
      <c r="N32" s="124">
        <v>0</v>
      </c>
      <c r="O32" s="55">
        <v>0</v>
      </c>
      <c r="P32" s="126">
        <f t="shared" si="11"/>
        <v>0</v>
      </c>
      <c r="Q32" s="124">
        <v>0</v>
      </c>
      <c r="R32" s="55">
        <v>0</v>
      </c>
      <c r="S32" s="126">
        <f t="shared" si="12"/>
        <v>0</v>
      </c>
      <c r="T32" s="124">
        <v>0</v>
      </c>
      <c r="U32" s="55">
        <v>0</v>
      </c>
      <c r="V32" s="126">
        <f t="shared" si="13"/>
        <v>0</v>
      </c>
      <c r="W32" s="124">
        <v>0</v>
      </c>
      <c r="X32" s="55">
        <v>0</v>
      </c>
      <c r="Y32" s="126">
        <f t="shared" si="14"/>
        <v>0</v>
      </c>
      <c r="Z32" s="126">
        <f t="shared" si="15"/>
        <v>0</v>
      </c>
    </row>
    <row r="33" spans="1:26">
      <c r="A33" s="5">
        <v>23</v>
      </c>
      <c r="C33" s="124">
        <v>0</v>
      </c>
      <c r="D33" s="55">
        <v>0</v>
      </c>
      <c r="E33" s="55"/>
      <c r="F33" s="55"/>
      <c r="G33" s="126">
        <f t="shared" si="8"/>
        <v>0</v>
      </c>
      <c r="H33" s="124">
        <v>0</v>
      </c>
      <c r="I33" s="55">
        <v>0</v>
      </c>
      <c r="J33" s="126">
        <f t="shared" si="9"/>
        <v>0</v>
      </c>
      <c r="K33" s="124">
        <v>0</v>
      </c>
      <c r="L33" s="55">
        <v>0</v>
      </c>
      <c r="M33" s="126">
        <f t="shared" si="10"/>
        <v>0</v>
      </c>
      <c r="N33" s="124">
        <v>0</v>
      </c>
      <c r="O33" s="55">
        <v>0</v>
      </c>
      <c r="P33" s="126">
        <f t="shared" si="11"/>
        <v>0</v>
      </c>
      <c r="Q33" s="124">
        <v>0</v>
      </c>
      <c r="R33" s="55">
        <v>0</v>
      </c>
      <c r="S33" s="126">
        <f t="shared" si="12"/>
        <v>0</v>
      </c>
      <c r="T33" s="124">
        <v>0</v>
      </c>
      <c r="U33" s="55">
        <v>0</v>
      </c>
      <c r="V33" s="126">
        <f t="shared" si="13"/>
        <v>0</v>
      </c>
      <c r="W33" s="124">
        <v>0</v>
      </c>
      <c r="X33" s="55">
        <v>0</v>
      </c>
      <c r="Y33" s="126">
        <f t="shared" si="14"/>
        <v>0</v>
      </c>
      <c r="Z33" s="126">
        <f t="shared" si="15"/>
        <v>0</v>
      </c>
    </row>
    <row r="34" spans="1:26">
      <c r="A34" s="5">
        <v>24</v>
      </c>
      <c r="C34" s="124">
        <v>0</v>
      </c>
      <c r="D34" s="55">
        <v>0</v>
      </c>
      <c r="E34" s="55"/>
      <c r="F34" s="55"/>
      <c r="G34" s="126">
        <f t="shared" si="8"/>
        <v>0</v>
      </c>
      <c r="H34" s="124">
        <v>0</v>
      </c>
      <c r="I34" s="55">
        <v>0</v>
      </c>
      <c r="J34" s="126">
        <f t="shared" si="9"/>
        <v>0</v>
      </c>
      <c r="K34" s="124">
        <v>0</v>
      </c>
      <c r="L34" s="55">
        <v>0</v>
      </c>
      <c r="M34" s="126">
        <f t="shared" si="10"/>
        <v>0</v>
      </c>
      <c r="N34" s="124">
        <v>0</v>
      </c>
      <c r="O34" s="55">
        <v>0</v>
      </c>
      <c r="P34" s="126">
        <f t="shared" si="11"/>
        <v>0</v>
      </c>
      <c r="Q34" s="124">
        <v>0</v>
      </c>
      <c r="R34" s="55">
        <v>0</v>
      </c>
      <c r="S34" s="126">
        <f t="shared" si="12"/>
        <v>0</v>
      </c>
      <c r="T34" s="124">
        <v>0</v>
      </c>
      <c r="U34" s="55">
        <v>0</v>
      </c>
      <c r="V34" s="126">
        <f t="shared" si="13"/>
        <v>0</v>
      </c>
      <c r="W34" s="124">
        <v>0</v>
      </c>
      <c r="X34" s="55">
        <v>0</v>
      </c>
      <c r="Y34" s="126">
        <f t="shared" si="14"/>
        <v>0</v>
      </c>
      <c r="Z34" s="126">
        <f t="shared" si="15"/>
        <v>0</v>
      </c>
    </row>
    <row r="35" spans="1:26">
      <c r="A35" s="5">
        <v>25</v>
      </c>
      <c r="C35" s="124">
        <v>0</v>
      </c>
      <c r="D35" s="55">
        <v>0</v>
      </c>
      <c r="E35" s="55"/>
      <c r="F35" s="55"/>
      <c r="G35" s="126">
        <f t="shared" si="8"/>
        <v>0</v>
      </c>
      <c r="H35" s="124">
        <v>0</v>
      </c>
      <c r="I35" s="55">
        <v>0</v>
      </c>
      <c r="J35" s="126">
        <f t="shared" si="9"/>
        <v>0</v>
      </c>
      <c r="K35" s="124">
        <v>0</v>
      </c>
      <c r="L35" s="55">
        <v>0</v>
      </c>
      <c r="M35" s="126">
        <f t="shared" si="10"/>
        <v>0</v>
      </c>
      <c r="N35" s="124">
        <v>0</v>
      </c>
      <c r="O35" s="55">
        <v>0</v>
      </c>
      <c r="P35" s="126">
        <f t="shared" si="11"/>
        <v>0</v>
      </c>
      <c r="Q35" s="124">
        <v>0</v>
      </c>
      <c r="R35" s="55">
        <v>0</v>
      </c>
      <c r="S35" s="126">
        <f t="shared" si="12"/>
        <v>0</v>
      </c>
      <c r="T35" s="124">
        <v>0</v>
      </c>
      <c r="U35" s="55">
        <v>0</v>
      </c>
      <c r="V35" s="126">
        <f t="shared" si="13"/>
        <v>0</v>
      </c>
      <c r="W35" s="124">
        <v>0</v>
      </c>
      <c r="X35" s="55">
        <v>0</v>
      </c>
      <c r="Y35" s="126">
        <f t="shared" si="14"/>
        <v>0</v>
      </c>
      <c r="Z35" s="126">
        <f t="shared" si="15"/>
        <v>0</v>
      </c>
    </row>
    <row r="36" spans="1:26">
      <c r="A36" s="5">
        <v>26</v>
      </c>
      <c r="C36" s="124">
        <v>0</v>
      </c>
      <c r="D36" s="55">
        <v>0</v>
      </c>
      <c r="E36" s="55"/>
      <c r="F36" s="55"/>
      <c r="G36" s="126">
        <f t="shared" si="8"/>
        <v>0</v>
      </c>
      <c r="H36" s="124">
        <v>0</v>
      </c>
      <c r="I36" s="55">
        <v>0</v>
      </c>
      <c r="J36" s="126">
        <f t="shared" si="9"/>
        <v>0</v>
      </c>
      <c r="K36" s="124">
        <v>0</v>
      </c>
      <c r="L36" s="55">
        <v>0</v>
      </c>
      <c r="M36" s="126">
        <f t="shared" si="10"/>
        <v>0</v>
      </c>
      <c r="N36" s="124">
        <v>0</v>
      </c>
      <c r="O36" s="55">
        <v>0</v>
      </c>
      <c r="P36" s="126">
        <f t="shared" si="11"/>
        <v>0</v>
      </c>
      <c r="Q36" s="124">
        <v>0</v>
      </c>
      <c r="R36" s="55">
        <v>0</v>
      </c>
      <c r="S36" s="126">
        <f t="shared" si="12"/>
        <v>0</v>
      </c>
      <c r="T36" s="124">
        <v>0</v>
      </c>
      <c r="U36" s="55">
        <v>0</v>
      </c>
      <c r="V36" s="126">
        <f t="shared" si="13"/>
        <v>0</v>
      </c>
      <c r="W36" s="124">
        <v>0</v>
      </c>
      <c r="X36" s="55">
        <v>0</v>
      </c>
      <c r="Y36" s="126">
        <f t="shared" si="14"/>
        <v>0</v>
      </c>
      <c r="Z36" s="126">
        <f t="shared" si="15"/>
        <v>0</v>
      </c>
    </row>
    <row r="37" spans="1:26">
      <c r="A37" s="9">
        <v>27</v>
      </c>
      <c r="C37" s="124">
        <v>0</v>
      </c>
      <c r="D37" s="55">
        <v>0</v>
      </c>
      <c r="E37" s="55"/>
      <c r="F37" s="55"/>
      <c r="G37" s="126">
        <f t="shared" si="8"/>
        <v>0</v>
      </c>
      <c r="H37" s="124">
        <v>0</v>
      </c>
      <c r="I37" s="55">
        <v>0</v>
      </c>
      <c r="J37" s="126">
        <f t="shared" si="9"/>
        <v>0</v>
      </c>
      <c r="K37" s="124">
        <v>0</v>
      </c>
      <c r="L37" s="55">
        <v>0</v>
      </c>
      <c r="M37" s="126">
        <f t="shared" si="10"/>
        <v>0</v>
      </c>
      <c r="N37" s="124">
        <v>0</v>
      </c>
      <c r="O37" s="55">
        <v>0</v>
      </c>
      <c r="P37" s="126">
        <f t="shared" si="11"/>
        <v>0</v>
      </c>
      <c r="Q37" s="124">
        <v>0</v>
      </c>
      <c r="R37" s="55">
        <v>0</v>
      </c>
      <c r="S37" s="126">
        <f t="shared" si="12"/>
        <v>0</v>
      </c>
      <c r="T37" s="124">
        <v>0</v>
      </c>
      <c r="U37" s="55">
        <v>0</v>
      </c>
      <c r="V37" s="126">
        <f t="shared" si="13"/>
        <v>0</v>
      </c>
      <c r="W37" s="124">
        <v>0</v>
      </c>
      <c r="X37" s="55">
        <v>0</v>
      </c>
      <c r="Y37" s="126">
        <f t="shared" si="14"/>
        <v>0</v>
      </c>
      <c r="Z37" s="126">
        <f t="shared" si="15"/>
        <v>0</v>
      </c>
    </row>
    <row r="38" spans="1:26">
      <c r="A38" s="5">
        <v>28</v>
      </c>
      <c r="C38" s="124">
        <v>0</v>
      </c>
      <c r="D38" s="55">
        <v>0</v>
      </c>
      <c r="E38" s="55"/>
      <c r="F38" s="55"/>
      <c r="G38" s="126">
        <f t="shared" si="8"/>
        <v>0</v>
      </c>
      <c r="H38" s="124">
        <v>0</v>
      </c>
      <c r="I38" s="55">
        <v>0</v>
      </c>
      <c r="J38" s="126">
        <f t="shared" si="9"/>
        <v>0</v>
      </c>
      <c r="K38" s="124">
        <v>0</v>
      </c>
      <c r="L38" s="55">
        <v>0</v>
      </c>
      <c r="M38" s="126">
        <f t="shared" si="10"/>
        <v>0</v>
      </c>
      <c r="N38" s="124">
        <v>0</v>
      </c>
      <c r="O38" s="55">
        <v>0</v>
      </c>
      <c r="P38" s="126">
        <f t="shared" si="11"/>
        <v>0</v>
      </c>
      <c r="Q38" s="124">
        <v>0</v>
      </c>
      <c r="R38" s="55">
        <v>0</v>
      </c>
      <c r="S38" s="126">
        <f t="shared" si="12"/>
        <v>0</v>
      </c>
      <c r="T38" s="124">
        <v>0</v>
      </c>
      <c r="U38" s="55">
        <v>0</v>
      </c>
      <c r="V38" s="126">
        <f t="shared" si="13"/>
        <v>0</v>
      </c>
      <c r="W38" s="124">
        <v>0</v>
      </c>
      <c r="X38" s="55">
        <v>0</v>
      </c>
      <c r="Y38" s="126">
        <f t="shared" si="14"/>
        <v>0</v>
      </c>
      <c r="Z38" s="126">
        <f t="shared" si="15"/>
        <v>0</v>
      </c>
    </row>
    <row r="39" spans="1:26">
      <c r="A39" s="5">
        <v>29</v>
      </c>
      <c r="C39" s="124">
        <v>0</v>
      </c>
      <c r="D39" s="55">
        <v>0</v>
      </c>
      <c r="E39" s="55"/>
      <c r="F39" s="55"/>
      <c r="G39" s="126">
        <f t="shared" si="8"/>
        <v>0</v>
      </c>
      <c r="H39" s="124">
        <v>0</v>
      </c>
      <c r="I39" s="55">
        <v>0</v>
      </c>
      <c r="J39" s="126">
        <f t="shared" si="9"/>
        <v>0</v>
      </c>
      <c r="K39" s="124">
        <v>0</v>
      </c>
      <c r="L39" s="55">
        <v>0</v>
      </c>
      <c r="M39" s="126">
        <f t="shared" si="10"/>
        <v>0</v>
      </c>
      <c r="N39" s="124">
        <v>0</v>
      </c>
      <c r="O39" s="55">
        <v>0</v>
      </c>
      <c r="P39" s="126">
        <f t="shared" si="11"/>
        <v>0</v>
      </c>
      <c r="Q39" s="124">
        <v>0</v>
      </c>
      <c r="R39" s="55">
        <v>0</v>
      </c>
      <c r="S39" s="126">
        <f t="shared" si="12"/>
        <v>0</v>
      </c>
      <c r="T39" s="124">
        <v>0</v>
      </c>
      <c r="U39" s="55">
        <v>0</v>
      </c>
      <c r="V39" s="126">
        <f t="shared" si="13"/>
        <v>0</v>
      </c>
      <c r="W39" s="124">
        <v>0</v>
      </c>
      <c r="X39" s="55">
        <v>0</v>
      </c>
      <c r="Y39" s="126">
        <f t="shared" si="14"/>
        <v>0</v>
      </c>
      <c r="Z39" s="126">
        <f t="shared" si="15"/>
        <v>0</v>
      </c>
    </row>
    <row r="40" spans="1:26">
      <c r="A40" s="47">
        <v>30</v>
      </c>
      <c r="B40" s="53"/>
      <c r="C40" s="125">
        <v>0</v>
      </c>
      <c r="D40" s="56">
        <v>0</v>
      </c>
      <c r="E40" s="56"/>
      <c r="F40" s="56"/>
      <c r="G40" s="126">
        <f t="shared" si="8"/>
        <v>0</v>
      </c>
      <c r="H40" s="125">
        <v>0</v>
      </c>
      <c r="I40" s="56">
        <v>0</v>
      </c>
      <c r="J40" s="126">
        <f t="shared" si="9"/>
        <v>0</v>
      </c>
      <c r="K40" s="125">
        <v>0</v>
      </c>
      <c r="L40" s="56">
        <v>0</v>
      </c>
      <c r="M40" s="126">
        <f t="shared" si="10"/>
        <v>0</v>
      </c>
      <c r="N40" s="125">
        <v>0</v>
      </c>
      <c r="O40" s="56">
        <v>0</v>
      </c>
      <c r="P40" s="126">
        <f t="shared" si="11"/>
        <v>0</v>
      </c>
      <c r="Q40" s="151">
        <v>0</v>
      </c>
      <c r="R40" s="56">
        <v>0</v>
      </c>
      <c r="S40" s="126">
        <f t="shared" si="12"/>
        <v>0</v>
      </c>
      <c r="T40" s="125">
        <v>0</v>
      </c>
      <c r="U40" s="56">
        <v>0</v>
      </c>
      <c r="V40" s="126">
        <f t="shared" si="13"/>
        <v>0</v>
      </c>
      <c r="W40" s="125">
        <v>0</v>
      </c>
      <c r="X40" s="56">
        <v>0</v>
      </c>
      <c r="Y40" s="126">
        <f t="shared" si="14"/>
        <v>0</v>
      </c>
      <c r="Z40" s="126">
        <f t="shared" si="15"/>
        <v>0</v>
      </c>
    </row>
    <row r="41" spans="1:26">
      <c r="B41" s="4" t="s">
        <v>59</v>
      </c>
      <c r="D41" s="8"/>
      <c r="E41" s="8"/>
      <c r="F41" s="8"/>
      <c r="G41" s="36">
        <f>SUM(G11:G40)</f>
        <v>0</v>
      </c>
      <c r="I41" s="8"/>
      <c r="J41" s="36">
        <f>SUM(J11:J40)</f>
        <v>0</v>
      </c>
      <c r="L41" s="8"/>
      <c r="M41" s="36">
        <f>SUM(M11:M40)</f>
        <v>0</v>
      </c>
      <c r="O41" s="8"/>
      <c r="P41" s="36">
        <f>SUM(P11:P40)</f>
        <v>0</v>
      </c>
      <c r="R41" s="8"/>
      <c r="S41" s="36">
        <f>SUM(S11:S40)</f>
        <v>0</v>
      </c>
      <c r="U41" s="8"/>
      <c r="V41" s="36">
        <f>SUM(V11:V40)</f>
        <v>0</v>
      </c>
      <c r="X41" s="8"/>
      <c r="Y41" s="36">
        <f>SUM(Y11:Y40)</f>
        <v>0</v>
      </c>
      <c r="Z41" s="36">
        <f t="shared" si="15"/>
        <v>0</v>
      </c>
    </row>
    <row r="42" spans="1:26">
      <c r="B42" s="8"/>
      <c r="D42" s="8"/>
      <c r="E42" s="8"/>
      <c r="F42" s="8"/>
      <c r="G42" s="147"/>
      <c r="I42" s="8"/>
      <c r="J42" s="147"/>
      <c r="L42" s="8"/>
      <c r="M42" s="147"/>
      <c r="O42" s="8"/>
      <c r="P42" s="147"/>
      <c r="R42" s="8"/>
      <c r="S42" s="147"/>
      <c r="U42" s="8"/>
      <c r="V42" s="147"/>
      <c r="X42" s="8"/>
      <c r="Y42" s="147"/>
      <c r="Z42" s="147"/>
    </row>
    <row r="43" spans="1:26">
      <c r="B43" s="8"/>
      <c r="D43" s="8"/>
      <c r="E43" s="8"/>
      <c r="F43" s="8"/>
      <c r="G43" s="8"/>
      <c r="H43" s="8"/>
      <c r="I43" s="8"/>
    </row>
    <row r="44" spans="1:26">
      <c r="B44" s="8"/>
      <c r="D44" s="8"/>
      <c r="E44" s="8"/>
      <c r="F44" s="8"/>
      <c r="G44" s="8"/>
      <c r="H44" s="8"/>
      <c r="I44" s="8"/>
    </row>
    <row r="45" spans="1:26">
      <c r="D45" s="8"/>
      <c r="E45" s="8"/>
      <c r="F45" s="8"/>
      <c r="G45" s="8"/>
      <c r="H45" s="8"/>
      <c r="I45" s="8"/>
    </row>
  </sheetData>
  <phoneticPr fontId="0" type="noConversion"/>
  <pageMargins left="0.25" right="0.25" top="0.73" bottom="0" header="0" footer="0.5"/>
  <pageSetup scale="90" fitToWidth="2" orientation="landscape" blackAndWhite="1" horizontalDpi="4294967292" r:id="rId1"/>
  <headerFooter alignWithMargins="0">
    <oddHeader>&amp;L&amp;24&amp;USUMMARY OF EQUIPMENT COSTS</oddHeader>
    <oddFooter>Page &amp;P</oddFooter>
  </headerFooter>
  <rowBreaks count="1" manualBreakCount="1">
    <brk id="1" max="65535" man="1"/>
  </rowBreaks>
  <colBreaks count="1" manualBreakCount="1">
    <brk id="16"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Q52"/>
  <sheetViews>
    <sheetView workbookViewId="0"/>
  </sheetViews>
  <sheetFormatPr defaultRowHeight="12.5"/>
  <cols>
    <col min="1" max="1" width="6.36328125" customWidth="1"/>
    <col min="2" max="2" width="29.08984375" customWidth="1"/>
    <col min="4" max="4" width="7.6328125" customWidth="1"/>
    <col min="5" max="5" width="7.54296875" customWidth="1"/>
    <col min="7" max="7" width="11.90625" customWidth="1"/>
    <col min="8" max="8" width="9" customWidth="1"/>
    <col min="9" max="9" width="7.453125" customWidth="1"/>
    <col min="10" max="10" width="7" customWidth="1"/>
    <col min="12" max="12" width="10.08984375" customWidth="1"/>
    <col min="13" max="13" width="10" customWidth="1"/>
    <col min="14" max="14" width="7.54296875" customWidth="1"/>
    <col min="15" max="15" width="7" customWidth="1"/>
    <col min="17" max="17" width="11.453125" customWidth="1"/>
    <col min="18" max="18" width="0.90625" customWidth="1"/>
    <col min="19" max="19" width="11.6328125" customWidth="1"/>
    <col min="23" max="23" width="9.36328125" customWidth="1"/>
    <col min="28" max="28" width="6.6328125" customWidth="1"/>
    <col min="33" max="33" width="6.90625" customWidth="1"/>
  </cols>
  <sheetData>
    <row r="1" spans="1:17" ht="17.5">
      <c r="A1" s="157" t="s">
        <v>76</v>
      </c>
      <c r="B1" s="8"/>
      <c r="C1" s="8"/>
      <c r="D1" s="8"/>
      <c r="E1" s="8"/>
      <c r="F1" s="8"/>
    </row>
    <row r="2" spans="1:17" ht="18">
      <c r="A2" s="159" t="str">
        <f>SUMMARY!A2</f>
        <v>** Contractor's Name</v>
      </c>
      <c r="J2" s="8"/>
    </row>
    <row r="3" spans="1:17" ht="13">
      <c r="A3" s="156" t="str">
        <f>SUMMARY!A3</f>
        <v>**  RFP No.</v>
      </c>
      <c r="J3" s="8"/>
    </row>
    <row r="4" spans="1:17">
      <c r="J4" s="8"/>
    </row>
    <row r="5" spans="1:17">
      <c r="J5" s="8"/>
    </row>
    <row r="6" spans="1:17">
      <c r="J6" s="8"/>
    </row>
    <row r="7" spans="1:17">
      <c r="C7" s="42"/>
      <c r="D7" s="43"/>
      <c r="E7" s="43"/>
      <c r="F7" s="44" t="s">
        <v>47</v>
      </c>
      <c r="G7" s="45"/>
      <c r="H7" s="46"/>
      <c r="I7" s="43"/>
      <c r="J7" s="43"/>
      <c r="K7" s="44" t="s">
        <v>48</v>
      </c>
      <c r="L7" s="45"/>
      <c r="M7" s="46"/>
      <c r="N7" s="43"/>
      <c r="O7" s="43"/>
      <c r="P7" s="44" t="s">
        <v>49</v>
      </c>
      <c r="Q7" s="45"/>
    </row>
    <row r="8" spans="1:17">
      <c r="A8" s="53"/>
      <c r="B8" s="47" t="s">
        <v>77</v>
      </c>
      <c r="C8" s="16" t="s">
        <v>78</v>
      </c>
      <c r="D8" s="16" t="s">
        <v>79</v>
      </c>
      <c r="E8" s="16" t="s">
        <v>80</v>
      </c>
      <c r="F8" s="16" t="s">
        <v>81</v>
      </c>
      <c r="G8" s="16" t="s">
        <v>58</v>
      </c>
      <c r="H8" s="16" t="s">
        <v>78</v>
      </c>
      <c r="I8" s="16" t="s">
        <v>79</v>
      </c>
      <c r="J8" s="16" t="s">
        <v>80</v>
      </c>
      <c r="K8" s="16" t="s">
        <v>81</v>
      </c>
      <c r="L8" s="16" t="s">
        <v>58</v>
      </c>
      <c r="M8" s="16" t="s">
        <v>78</v>
      </c>
      <c r="N8" s="16" t="s">
        <v>79</v>
      </c>
      <c r="O8" s="16" t="s">
        <v>80</v>
      </c>
      <c r="P8" s="16" t="s">
        <v>81</v>
      </c>
      <c r="Q8" s="16" t="s">
        <v>58</v>
      </c>
    </row>
    <row r="9" spans="1:17">
      <c r="A9" s="23" t="s">
        <v>82</v>
      </c>
      <c r="C9" s="41">
        <v>0</v>
      </c>
      <c r="D9" s="38"/>
      <c r="E9" s="54"/>
      <c r="F9" s="41">
        <v>0</v>
      </c>
      <c r="G9" s="24">
        <f>ROUND((+(C9*D9)+(C9*E9)+F9),0)</f>
        <v>0</v>
      </c>
      <c r="H9" s="41">
        <v>0</v>
      </c>
      <c r="I9" s="38"/>
      <c r="J9" s="54"/>
      <c r="K9" s="41">
        <v>0</v>
      </c>
      <c r="L9" s="24">
        <f>ROUND((+(H9*I9)+(H9*J9)+K9),0)</f>
        <v>0</v>
      </c>
      <c r="M9" s="41">
        <v>0</v>
      </c>
      <c r="N9" s="38"/>
      <c r="O9" s="54"/>
      <c r="P9" s="41">
        <v>0</v>
      </c>
      <c r="Q9" s="24">
        <f>ROUND((+(M9*N9)+(M9*O9)+P9),0)</f>
        <v>0</v>
      </c>
    </row>
    <row r="10" spans="1:17">
      <c r="A10" s="23" t="s">
        <v>83</v>
      </c>
      <c r="C10" s="120">
        <v>0</v>
      </c>
      <c r="D10" s="38"/>
      <c r="E10" s="55"/>
      <c r="F10" s="120">
        <v>0</v>
      </c>
      <c r="G10" s="121">
        <f t="shared" ref="G10:G18" si="0">ROUND((+(C10*D10)+(C10*E10)+F10),0)</f>
        <v>0</v>
      </c>
      <c r="H10" s="120">
        <v>0</v>
      </c>
      <c r="I10" s="38"/>
      <c r="J10" s="55"/>
      <c r="K10" s="120">
        <v>0</v>
      </c>
      <c r="L10" s="121">
        <f t="shared" ref="L10:L18" si="1">ROUND((+(H10*I10)+(H10*J10)+K10),0)</f>
        <v>0</v>
      </c>
      <c r="M10" s="120">
        <v>0</v>
      </c>
      <c r="N10" s="38"/>
      <c r="O10" s="55"/>
      <c r="P10" s="120">
        <v>0</v>
      </c>
      <c r="Q10" s="121">
        <f t="shared" ref="Q10:Q18" si="2">ROUND((+(M10*N10)+(M10*O10)+P10),0)</f>
        <v>0</v>
      </c>
    </row>
    <row r="11" spans="1:17">
      <c r="A11" s="23" t="s">
        <v>84</v>
      </c>
      <c r="C11" s="120">
        <v>0</v>
      </c>
      <c r="D11" s="38"/>
      <c r="E11" s="55"/>
      <c r="F11" s="120">
        <v>0</v>
      </c>
      <c r="G11" s="121">
        <f t="shared" si="0"/>
        <v>0</v>
      </c>
      <c r="H11" s="120">
        <v>0</v>
      </c>
      <c r="I11" s="38"/>
      <c r="J11" s="55"/>
      <c r="K11" s="120">
        <v>0</v>
      </c>
      <c r="L11" s="121">
        <f t="shared" si="1"/>
        <v>0</v>
      </c>
      <c r="M11" s="120">
        <v>0</v>
      </c>
      <c r="N11" s="38"/>
      <c r="O11" s="55"/>
      <c r="P11" s="120">
        <v>0</v>
      </c>
      <c r="Q11" s="121">
        <f t="shared" si="2"/>
        <v>0</v>
      </c>
    </row>
    <row r="12" spans="1:17">
      <c r="A12" s="23" t="s">
        <v>85</v>
      </c>
      <c r="C12" s="120">
        <v>0</v>
      </c>
      <c r="D12" s="38"/>
      <c r="E12" s="55"/>
      <c r="F12" s="120">
        <v>0</v>
      </c>
      <c r="G12" s="121">
        <f t="shared" si="0"/>
        <v>0</v>
      </c>
      <c r="H12" s="120">
        <v>0</v>
      </c>
      <c r="I12" s="38"/>
      <c r="J12" s="55"/>
      <c r="K12" s="120">
        <v>0</v>
      </c>
      <c r="L12" s="121">
        <f t="shared" si="1"/>
        <v>0</v>
      </c>
      <c r="M12" s="120">
        <v>0</v>
      </c>
      <c r="N12" s="38"/>
      <c r="O12" s="55"/>
      <c r="P12" s="120">
        <v>0</v>
      </c>
      <c r="Q12" s="121">
        <f t="shared" si="2"/>
        <v>0</v>
      </c>
    </row>
    <row r="13" spans="1:17">
      <c r="A13" s="23" t="s">
        <v>86</v>
      </c>
      <c r="C13" s="120">
        <v>0</v>
      </c>
      <c r="D13" s="38"/>
      <c r="E13" s="55"/>
      <c r="F13" s="120">
        <v>0</v>
      </c>
      <c r="G13" s="121">
        <f t="shared" si="0"/>
        <v>0</v>
      </c>
      <c r="H13" s="120">
        <v>0</v>
      </c>
      <c r="I13" s="38"/>
      <c r="J13" s="55"/>
      <c r="K13" s="120">
        <v>0</v>
      </c>
      <c r="L13" s="121">
        <f t="shared" si="1"/>
        <v>0</v>
      </c>
      <c r="M13" s="120">
        <v>0</v>
      </c>
      <c r="N13" s="38"/>
      <c r="O13" s="55"/>
      <c r="P13" s="120">
        <v>0</v>
      </c>
      <c r="Q13" s="121">
        <f t="shared" si="2"/>
        <v>0</v>
      </c>
    </row>
    <row r="14" spans="1:17">
      <c r="A14" s="23" t="s">
        <v>87</v>
      </c>
      <c r="C14" s="120">
        <v>0</v>
      </c>
      <c r="D14" s="38"/>
      <c r="E14" s="55"/>
      <c r="F14" s="120">
        <v>0</v>
      </c>
      <c r="G14" s="121">
        <f t="shared" si="0"/>
        <v>0</v>
      </c>
      <c r="H14" s="120">
        <v>0</v>
      </c>
      <c r="I14" s="38"/>
      <c r="J14" s="55"/>
      <c r="K14" s="120">
        <v>0</v>
      </c>
      <c r="L14" s="121">
        <f t="shared" si="1"/>
        <v>0</v>
      </c>
      <c r="M14" s="120">
        <v>0</v>
      </c>
      <c r="N14" s="38"/>
      <c r="O14" s="55"/>
      <c r="P14" s="120">
        <v>0</v>
      </c>
      <c r="Q14" s="121">
        <f t="shared" si="2"/>
        <v>0</v>
      </c>
    </row>
    <row r="15" spans="1:17">
      <c r="A15" s="23" t="s">
        <v>88</v>
      </c>
      <c r="C15" s="120">
        <v>0</v>
      </c>
      <c r="D15" s="38"/>
      <c r="E15" s="55"/>
      <c r="F15" s="120">
        <v>0</v>
      </c>
      <c r="G15" s="121">
        <f t="shared" si="0"/>
        <v>0</v>
      </c>
      <c r="H15" s="120">
        <v>0</v>
      </c>
      <c r="I15" s="38"/>
      <c r="J15" s="55"/>
      <c r="K15" s="120">
        <v>0</v>
      </c>
      <c r="L15" s="121">
        <f t="shared" si="1"/>
        <v>0</v>
      </c>
      <c r="M15" s="120">
        <v>0</v>
      </c>
      <c r="N15" s="38"/>
      <c r="O15" s="55"/>
      <c r="P15" s="120">
        <v>0</v>
      </c>
      <c r="Q15" s="121">
        <f t="shared" si="2"/>
        <v>0</v>
      </c>
    </row>
    <row r="16" spans="1:17">
      <c r="A16" s="23" t="s">
        <v>89</v>
      </c>
      <c r="C16" s="120">
        <v>0</v>
      </c>
      <c r="D16" s="38"/>
      <c r="E16" s="55"/>
      <c r="F16" s="120">
        <v>0</v>
      </c>
      <c r="G16" s="121">
        <f t="shared" si="0"/>
        <v>0</v>
      </c>
      <c r="H16" s="120">
        <v>0</v>
      </c>
      <c r="I16" s="38"/>
      <c r="J16" s="55"/>
      <c r="K16" s="120">
        <v>0</v>
      </c>
      <c r="L16" s="121">
        <f t="shared" si="1"/>
        <v>0</v>
      </c>
      <c r="M16" s="120">
        <v>0</v>
      </c>
      <c r="N16" s="38"/>
      <c r="O16" s="55"/>
      <c r="P16" s="120">
        <v>0</v>
      </c>
      <c r="Q16" s="121">
        <f t="shared" si="2"/>
        <v>0</v>
      </c>
    </row>
    <row r="17" spans="1:17">
      <c r="A17" s="23" t="s">
        <v>90</v>
      </c>
      <c r="C17" s="120">
        <v>0</v>
      </c>
      <c r="D17" s="38"/>
      <c r="E17" s="55"/>
      <c r="F17" s="120">
        <v>0</v>
      </c>
      <c r="G17" s="121">
        <f t="shared" si="0"/>
        <v>0</v>
      </c>
      <c r="H17" s="120">
        <v>0</v>
      </c>
      <c r="I17" s="38"/>
      <c r="J17" s="55"/>
      <c r="K17" s="120">
        <v>0</v>
      </c>
      <c r="L17" s="121">
        <f t="shared" si="1"/>
        <v>0</v>
      </c>
      <c r="M17" s="120">
        <v>0</v>
      </c>
      <c r="N17" s="38"/>
      <c r="O17" s="55"/>
      <c r="P17" s="120">
        <v>0</v>
      </c>
      <c r="Q17" s="121">
        <f t="shared" si="2"/>
        <v>0</v>
      </c>
    </row>
    <row r="18" spans="1:17" ht="13" thickBot="1">
      <c r="A18" s="81" t="s">
        <v>91</v>
      </c>
      <c r="B18" s="53"/>
      <c r="C18" s="123">
        <v>0</v>
      </c>
      <c r="D18" s="39"/>
      <c r="E18" s="56"/>
      <c r="F18" s="123">
        <v>0</v>
      </c>
      <c r="G18" s="121">
        <f t="shared" si="0"/>
        <v>0</v>
      </c>
      <c r="H18" s="123">
        <v>0</v>
      </c>
      <c r="I18" s="39"/>
      <c r="J18" s="56"/>
      <c r="K18" s="123">
        <v>0</v>
      </c>
      <c r="L18" s="121">
        <f t="shared" si="1"/>
        <v>0</v>
      </c>
      <c r="M18" s="123">
        <v>0</v>
      </c>
      <c r="N18" s="39"/>
      <c r="O18" s="56"/>
      <c r="P18" s="123">
        <v>0</v>
      </c>
      <c r="Q18" s="121">
        <f t="shared" si="2"/>
        <v>0</v>
      </c>
    </row>
    <row r="19" spans="1:17" ht="13" thickBot="1">
      <c r="A19" s="22"/>
      <c r="B19" s="11" t="s">
        <v>92</v>
      </c>
      <c r="C19" s="25"/>
      <c r="D19" s="25"/>
      <c r="E19" s="25"/>
      <c r="F19" s="25"/>
      <c r="G19" s="26">
        <f>SUM(G9:G18)</f>
        <v>0</v>
      </c>
      <c r="H19" s="25"/>
      <c r="I19" s="25"/>
      <c r="J19" s="25"/>
      <c r="K19" s="25"/>
      <c r="L19" s="26">
        <f>SUM(L9:L18)</f>
        <v>0</v>
      </c>
      <c r="M19" s="25"/>
      <c r="N19" s="25"/>
      <c r="O19" s="25"/>
      <c r="P19" s="25"/>
      <c r="Q19" s="26">
        <f>SUM(Q9:Q18)</f>
        <v>0</v>
      </c>
    </row>
    <row r="20" spans="1:17">
      <c r="A20" s="22"/>
    </row>
    <row r="23" spans="1:17">
      <c r="C23" s="42"/>
      <c r="D23" s="43"/>
      <c r="E23" s="43"/>
      <c r="F23" s="44" t="s">
        <v>50</v>
      </c>
      <c r="G23" s="45"/>
      <c r="H23" s="42"/>
      <c r="I23" s="43"/>
      <c r="J23" s="43"/>
      <c r="K23" s="44" t="s">
        <v>51</v>
      </c>
      <c r="L23" s="45"/>
    </row>
    <row r="24" spans="1:17">
      <c r="A24" s="53"/>
      <c r="B24" s="47" t="s">
        <v>77</v>
      </c>
      <c r="C24" s="16" t="s">
        <v>78</v>
      </c>
      <c r="D24" s="16" t="s">
        <v>79</v>
      </c>
      <c r="E24" s="16" t="s">
        <v>80</v>
      </c>
      <c r="F24" s="16" t="s">
        <v>81</v>
      </c>
      <c r="G24" s="16" t="s">
        <v>58</v>
      </c>
      <c r="H24" s="16" t="s">
        <v>78</v>
      </c>
      <c r="I24" s="16" t="s">
        <v>79</v>
      </c>
      <c r="J24" s="16" t="s">
        <v>80</v>
      </c>
      <c r="K24" s="16" t="s">
        <v>81</v>
      </c>
      <c r="L24" s="16" t="s">
        <v>58</v>
      </c>
    </row>
    <row r="25" spans="1:17">
      <c r="A25" s="23" t="s">
        <v>82</v>
      </c>
      <c r="C25" s="41">
        <v>0</v>
      </c>
      <c r="D25" s="38"/>
      <c r="E25" s="54"/>
      <c r="F25" s="41">
        <v>0</v>
      </c>
      <c r="G25" s="24">
        <f>ROUND((+(C25*D25)+(C25*E25)+F25),0)</f>
        <v>0</v>
      </c>
      <c r="H25" s="41">
        <v>0</v>
      </c>
      <c r="I25" s="38"/>
      <c r="J25" s="54"/>
      <c r="K25" s="41">
        <v>0</v>
      </c>
      <c r="L25" s="24">
        <f>ROUND((+(H25*I25)+(H25*J25)+K25),0)</f>
        <v>0</v>
      </c>
    </row>
    <row r="26" spans="1:17">
      <c r="A26" s="23" t="s">
        <v>83</v>
      </c>
      <c r="C26" s="120">
        <v>0</v>
      </c>
      <c r="D26" s="38"/>
      <c r="E26" s="55"/>
      <c r="F26" s="120">
        <v>0</v>
      </c>
      <c r="G26" s="121">
        <f t="shared" ref="G26:G34" si="3">ROUND((+(C26*D26)+(C26*E26)+F26),0)</f>
        <v>0</v>
      </c>
      <c r="H26" s="120">
        <v>0</v>
      </c>
      <c r="I26" s="38"/>
      <c r="J26" s="55"/>
      <c r="K26" s="120">
        <v>0</v>
      </c>
      <c r="L26" s="121">
        <f t="shared" ref="L26:L34" si="4">ROUND((+(H26*I26)+(H26*J26)+K26),0)</f>
        <v>0</v>
      </c>
    </row>
    <row r="27" spans="1:17">
      <c r="A27" s="23" t="s">
        <v>84</v>
      </c>
      <c r="C27" s="120">
        <v>0</v>
      </c>
      <c r="D27" s="38"/>
      <c r="E27" s="55"/>
      <c r="F27" s="120">
        <v>0</v>
      </c>
      <c r="G27" s="121">
        <f t="shared" si="3"/>
        <v>0</v>
      </c>
      <c r="H27" s="120">
        <v>0</v>
      </c>
      <c r="I27" s="38"/>
      <c r="J27" s="55"/>
      <c r="K27" s="120">
        <v>0</v>
      </c>
      <c r="L27" s="121">
        <f t="shared" si="4"/>
        <v>0</v>
      </c>
    </row>
    <row r="28" spans="1:17">
      <c r="A28" s="23" t="s">
        <v>85</v>
      </c>
      <c r="C28" s="120">
        <v>0</v>
      </c>
      <c r="D28" s="38"/>
      <c r="E28" s="55"/>
      <c r="F28" s="120">
        <v>0</v>
      </c>
      <c r="G28" s="121">
        <f t="shared" si="3"/>
        <v>0</v>
      </c>
      <c r="H28" s="120">
        <v>0</v>
      </c>
      <c r="I28" s="38"/>
      <c r="J28" s="55"/>
      <c r="K28" s="120">
        <v>0</v>
      </c>
      <c r="L28" s="121">
        <f t="shared" si="4"/>
        <v>0</v>
      </c>
    </row>
    <row r="29" spans="1:17">
      <c r="A29" s="23" t="s">
        <v>86</v>
      </c>
      <c r="C29" s="120">
        <v>0</v>
      </c>
      <c r="D29" s="38"/>
      <c r="E29" s="55"/>
      <c r="F29" s="120">
        <v>0</v>
      </c>
      <c r="G29" s="121">
        <f t="shared" si="3"/>
        <v>0</v>
      </c>
      <c r="H29" s="120">
        <v>0</v>
      </c>
      <c r="I29" s="38"/>
      <c r="J29" s="55"/>
      <c r="K29" s="120">
        <v>0</v>
      </c>
      <c r="L29" s="121">
        <f t="shared" si="4"/>
        <v>0</v>
      </c>
    </row>
    <row r="30" spans="1:17">
      <c r="A30" s="23" t="s">
        <v>87</v>
      </c>
      <c r="C30" s="120">
        <v>0</v>
      </c>
      <c r="D30" s="38"/>
      <c r="E30" s="55"/>
      <c r="F30" s="120">
        <v>0</v>
      </c>
      <c r="G30" s="121">
        <f t="shared" si="3"/>
        <v>0</v>
      </c>
      <c r="H30" s="120">
        <v>0</v>
      </c>
      <c r="I30" s="38"/>
      <c r="J30" s="55"/>
      <c r="K30" s="120">
        <v>0</v>
      </c>
      <c r="L30" s="121">
        <f t="shared" si="4"/>
        <v>0</v>
      </c>
    </row>
    <row r="31" spans="1:17">
      <c r="A31" s="23" t="s">
        <v>88</v>
      </c>
      <c r="C31" s="120">
        <v>0</v>
      </c>
      <c r="D31" s="38"/>
      <c r="E31" s="55"/>
      <c r="F31" s="120">
        <v>0</v>
      </c>
      <c r="G31" s="121">
        <f t="shared" si="3"/>
        <v>0</v>
      </c>
      <c r="H31" s="120">
        <v>0</v>
      </c>
      <c r="I31" s="38"/>
      <c r="J31" s="55"/>
      <c r="K31" s="120">
        <v>0</v>
      </c>
      <c r="L31" s="121">
        <f t="shared" si="4"/>
        <v>0</v>
      </c>
    </row>
    <row r="32" spans="1:17">
      <c r="A32" s="23" t="s">
        <v>89</v>
      </c>
      <c r="C32" s="120">
        <v>0</v>
      </c>
      <c r="D32" s="38"/>
      <c r="E32" s="55"/>
      <c r="F32" s="120">
        <v>0</v>
      </c>
      <c r="G32" s="121">
        <f t="shared" si="3"/>
        <v>0</v>
      </c>
      <c r="H32" s="120">
        <v>0</v>
      </c>
      <c r="I32" s="38"/>
      <c r="J32" s="55"/>
      <c r="K32" s="120">
        <v>0</v>
      </c>
      <c r="L32" s="121">
        <f t="shared" si="4"/>
        <v>0</v>
      </c>
    </row>
    <row r="33" spans="1:16">
      <c r="A33" s="23" t="s">
        <v>90</v>
      </c>
      <c r="C33" s="120">
        <v>0</v>
      </c>
      <c r="D33" s="38"/>
      <c r="E33" s="55"/>
      <c r="F33" s="120">
        <v>0</v>
      </c>
      <c r="G33" s="121">
        <f t="shared" si="3"/>
        <v>0</v>
      </c>
      <c r="H33" s="120">
        <v>0</v>
      </c>
      <c r="I33" s="38"/>
      <c r="J33" s="55"/>
      <c r="K33" s="120">
        <v>0</v>
      </c>
      <c r="L33" s="121">
        <f t="shared" si="4"/>
        <v>0</v>
      </c>
    </row>
    <row r="34" spans="1:16" ht="13" thickBot="1">
      <c r="A34" s="81" t="s">
        <v>91</v>
      </c>
      <c r="B34" s="53"/>
      <c r="C34" s="123">
        <v>0</v>
      </c>
      <c r="D34" s="39"/>
      <c r="E34" s="56"/>
      <c r="F34" s="123">
        <v>0</v>
      </c>
      <c r="G34" s="121">
        <f t="shared" si="3"/>
        <v>0</v>
      </c>
      <c r="H34" s="123">
        <v>0</v>
      </c>
      <c r="I34" s="39"/>
      <c r="J34" s="56"/>
      <c r="K34" s="123">
        <v>0</v>
      </c>
      <c r="L34" s="121">
        <f t="shared" si="4"/>
        <v>0</v>
      </c>
    </row>
    <row r="35" spans="1:16" ht="13" thickBot="1">
      <c r="A35" s="22"/>
      <c r="B35" s="11" t="s">
        <v>92</v>
      </c>
      <c r="C35" s="25"/>
      <c r="D35" s="25"/>
      <c r="E35" s="25"/>
      <c r="F35" s="25"/>
      <c r="G35" s="26">
        <f>SUM(G25:G34)</f>
        <v>0</v>
      </c>
      <c r="H35" s="25"/>
      <c r="I35" s="25"/>
      <c r="J35" s="25"/>
      <c r="K35" s="25"/>
      <c r="L35" s="26">
        <f>SUM(L25:L34)</f>
        <v>0</v>
      </c>
      <c r="P35" s="8"/>
    </row>
    <row r="38" spans="1:16">
      <c r="C38" s="42"/>
      <c r="D38" s="43"/>
      <c r="E38" s="43"/>
      <c r="F38" s="44" t="s">
        <v>52</v>
      </c>
      <c r="G38" s="45"/>
      <c r="H38" s="42"/>
      <c r="I38" s="43"/>
      <c r="J38" s="43"/>
      <c r="K38" s="44" t="s">
        <v>53</v>
      </c>
      <c r="L38" s="45"/>
    </row>
    <row r="39" spans="1:16" ht="13" thickBot="1">
      <c r="A39" s="53"/>
      <c r="B39" s="47" t="s">
        <v>77</v>
      </c>
      <c r="C39" s="16" t="s">
        <v>78</v>
      </c>
      <c r="D39" s="16" t="s">
        <v>79</v>
      </c>
      <c r="E39" s="16" t="s">
        <v>80</v>
      </c>
      <c r="F39" s="16" t="s">
        <v>81</v>
      </c>
      <c r="G39" s="16" t="s">
        <v>58</v>
      </c>
      <c r="H39" s="16" t="s">
        <v>78</v>
      </c>
      <c r="I39" s="16" t="s">
        <v>79</v>
      </c>
      <c r="J39" s="16" t="s">
        <v>80</v>
      </c>
      <c r="K39" s="16" t="s">
        <v>81</v>
      </c>
      <c r="L39" s="16" t="s">
        <v>58</v>
      </c>
      <c r="M39" s="5" t="s">
        <v>9</v>
      </c>
    </row>
    <row r="40" spans="1:16" ht="13" thickBot="1">
      <c r="A40" s="23" t="s">
        <v>82</v>
      </c>
      <c r="C40" s="41">
        <v>0</v>
      </c>
      <c r="D40" s="38"/>
      <c r="E40" s="54"/>
      <c r="F40" s="41">
        <v>0</v>
      </c>
      <c r="G40" s="24">
        <f>ROUND((+(C40*D40)+(C40*E40)+F40),0)</f>
        <v>0</v>
      </c>
      <c r="H40" s="41">
        <v>0</v>
      </c>
      <c r="I40" s="38"/>
      <c r="J40" s="54"/>
      <c r="K40" s="41">
        <v>0</v>
      </c>
      <c r="L40" s="24">
        <f>ROUND((+(H40*I40)+(H40*J40)+K40),0)</f>
        <v>0</v>
      </c>
      <c r="M40" s="26">
        <f t="shared" ref="M40:M50" si="5">+L40+G40+L25+G25+Q9+L9+G9</f>
        <v>0</v>
      </c>
    </row>
    <row r="41" spans="1:16" ht="13" thickBot="1">
      <c r="A41" s="23" t="s">
        <v>83</v>
      </c>
      <c r="C41" s="120">
        <v>0</v>
      </c>
      <c r="D41" s="38"/>
      <c r="E41" s="55"/>
      <c r="F41" s="120">
        <v>0</v>
      </c>
      <c r="G41" s="121">
        <f t="shared" ref="G41:G49" si="6">ROUND((+(C41*D41)+(C41*E41)+F41),0)</f>
        <v>0</v>
      </c>
      <c r="H41" s="120">
        <v>0</v>
      </c>
      <c r="I41" s="131"/>
      <c r="J41" s="132"/>
      <c r="K41" s="120">
        <v>0</v>
      </c>
      <c r="L41" s="121">
        <f t="shared" ref="L41:L49" si="7">ROUND((+(H41*I41)+(H41*J41)+K41),0)</f>
        <v>0</v>
      </c>
      <c r="M41" s="134">
        <f t="shared" si="5"/>
        <v>0</v>
      </c>
    </row>
    <row r="42" spans="1:16" ht="13" thickBot="1">
      <c r="A42" s="23" t="s">
        <v>84</v>
      </c>
      <c r="C42" s="120">
        <v>0</v>
      </c>
      <c r="D42" s="38"/>
      <c r="E42" s="55"/>
      <c r="F42" s="120">
        <v>0</v>
      </c>
      <c r="G42" s="121">
        <f t="shared" si="6"/>
        <v>0</v>
      </c>
      <c r="H42" s="120">
        <v>0</v>
      </c>
      <c r="I42" s="131"/>
      <c r="J42" s="132"/>
      <c r="K42" s="120">
        <v>0</v>
      </c>
      <c r="L42" s="121">
        <f t="shared" si="7"/>
        <v>0</v>
      </c>
      <c r="M42" s="134">
        <f t="shared" si="5"/>
        <v>0</v>
      </c>
    </row>
    <row r="43" spans="1:16" ht="13" thickBot="1">
      <c r="A43" s="23" t="s">
        <v>85</v>
      </c>
      <c r="C43" s="120">
        <v>0</v>
      </c>
      <c r="D43" s="38"/>
      <c r="E43" s="55"/>
      <c r="F43" s="120">
        <v>0</v>
      </c>
      <c r="G43" s="121">
        <f t="shared" si="6"/>
        <v>0</v>
      </c>
      <c r="H43" s="120">
        <v>0</v>
      </c>
      <c r="I43" s="131"/>
      <c r="J43" s="132"/>
      <c r="K43" s="120">
        <v>0</v>
      </c>
      <c r="L43" s="121">
        <f t="shared" si="7"/>
        <v>0</v>
      </c>
      <c r="M43" s="134">
        <f t="shared" si="5"/>
        <v>0</v>
      </c>
    </row>
    <row r="44" spans="1:16" ht="13" thickBot="1">
      <c r="A44" s="23" t="s">
        <v>86</v>
      </c>
      <c r="C44" s="120">
        <v>0</v>
      </c>
      <c r="D44" s="38"/>
      <c r="E44" s="55"/>
      <c r="F44" s="120">
        <v>0</v>
      </c>
      <c r="G44" s="121">
        <f t="shared" si="6"/>
        <v>0</v>
      </c>
      <c r="H44" s="120">
        <v>0</v>
      </c>
      <c r="I44" s="131"/>
      <c r="J44" s="132"/>
      <c r="K44" s="120">
        <v>0</v>
      </c>
      <c r="L44" s="121">
        <f t="shared" si="7"/>
        <v>0</v>
      </c>
      <c r="M44" s="134">
        <f t="shared" si="5"/>
        <v>0</v>
      </c>
    </row>
    <row r="45" spans="1:16" ht="13" thickBot="1">
      <c r="A45" s="23" t="s">
        <v>87</v>
      </c>
      <c r="C45" s="120">
        <v>0</v>
      </c>
      <c r="D45" s="38"/>
      <c r="E45" s="55"/>
      <c r="F45" s="120">
        <v>0</v>
      </c>
      <c r="G45" s="121">
        <f t="shared" si="6"/>
        <v>0</v>
      </c>
      <c r="H45" s="120">
        <v>0</v>
      </c>
      <c r="I45" s="131"/>
      <c r="J45" s="132"/>
      <c r="K45" s="120">
        <v>0</v>
      </c>
      <c r="L45" s="121">
        <f t="shared" si="7"/>
        <v>0</v>
      </c>
      <c r="M45" s="134">
        <f t="shared" si="5"/>
        <v>0</v>
      </c>
    </row>
    <row r="46" spans="1:16" ht="13" thickBot="1">
      <c r="A46" s="23" t="s">
        <v>88</v>
      </c>
      <c r="C46" s="120">
        <v>0</v>
      </c>
      <c r="D46" s="38"/>
      <c r="E46" s="55"/>
      <c r="F46" s="120">
        <v>0</v>
      </c>
      <c r="G46" s="121">
        <f t="shared" si="6"/>
        <v>0</v>
      </c>
      <c r="H46" s="120">
        <v>0</v>
      </c>
      <c r="I46" s="131"/>
      <c r="J46" s="132"/>
      <c r="K46" s="120">
        <v>0</v>
      </c>
      <c r="L46" s="121">
        <f t="shared" si="7"/>
        <v>0</v>
      </c>
      <c r="M46" s="134">
        <f t="shared" si="5"/>
        <v>0</v>
      </c>
    </row>
    <row r="47" spans="1:16" ht="13" thickBot="1">
      <c r="A47" s="23" t="s">
        <v>89</v>
      </c>
      <c r="C47" s="120">
        <v>0</v>
      </c>
      <c r="D47" s="38"/>
      <c r="E47" s="55"/>
      <c r="F47" s="120">
        <v>0</v>
      </c>
      <c r="G47" s="121">
        <f t="shared" si="6"/>
        <v>0</v>
      </c>
      <c r="H47" s="120">
        <v>0</v>
      </c>
      <c r="I47" s="131"/>
      <c r="J47" s="132"/>
      <c r="K47" s="120">
        <v>0</v>
      </c>
      <c r="L47" s="121">
        <f t="shared" si="7"/>
        <v>0</v>
      </c>
      <c r="M47" s="134">
        <f t="shared" si="5"/>
        <v>0</v>
      </c>
    </row>
    <row r="48" spans="1:16" ht="13" thickBot="1">
      <c r="A48" s="23" t="s">
        <v>90</v>
      </c>
      <c r="C48" s="120">
        <v>0</v>
      </c>
      <c r="D48" s="38"/>
      <c r="E48" s="55"/>
      <c r="F48" s="120">
        <v>0</v>
      </c>
      <c r="G48" s="121">
        <f t="shared" si="6"/>
        <v>0</v>
      </c>
      <c r="H48" s="120">
        <v>0</v>
      </c>
      <c r="I48" s="131"/>
      <c r="J48" s="132"/>
      <c r="K48" s="120">
        <v>0</v>
      </c>
      <c r="L48" s="121">
        <f t="shared" si="7"/>
        <v>0</v>
      </c>
      <c r="M48" s="134">
        <f t="shared" si="5"/>
        <v>0</v>
      </c>
    </row>
    <row r="49" spans="1:13" ht="13" thickBot="1">
      <c r="A49" s="81" t="s">
        <v>91</v>
      </c>
      <c r="B49" s="53"/>
      <c r="C49" s="123">
        <v>0</v>
      </c>
      <c r="D49" s="39"/>
      <c r="E49" s="56"/>
      <c r="F49" s="123">
        <v>0</v>
      </c>
      <c r="G49" s="121">
        <f t="shared" si="6"/>
        <v>0</v>
      </c>
      <c r="H49" s="123">
        <v>0</v>
      </c>
      <c r="I49" s="133"/>
      <c r="J49" s="129"/>
      <c r="K49" s="123">
        <v>0</v>
      </c>
      <c r="L49" s="121">
        <f t="shared" si="7"/>
        <v>0</v>
      </c>
      <c r="M49" s="134">
        <f t="shared" si="5"/>
        <v>0</v>
      </c>
    </row>
    <row r="50" spans="1:13" ht="13" thickBot="1">
      <c r="A50" s="22"/>
      <c r="B50" s="11" t="s">
        <v>92</v>
      </c>
      <c r="C50" s="25"/>
      <c r="D50" s="25"/>
      <c r="E50" s="25"/>
      <c r="F50" s="25"/>
      <c r="G50" s="26">
        <f>SUM(G40:G49)</f>
        <v>0</v>
      </c>
      <c r="H50" s="25"/>
      <c r="I50" s="25"/>
      <c r="J50" s="25"/>
      <c r="K50" s="25"/>
      <c r="L50" s="26">
        <f>SUM(L40:L49)</f>
        <v>0</v>
      </c>
      <c r="M50" s="26">
        <f t="shared" si="5"/>
        <v>0</v>
      </c>
    </row>
    <row r="51" spans="1:13">
      <c r="B51" s="8"/>
    </row>
    <row r="52" spans="1:13">
      <c r="B52" s="8"/>
    </row>
  </sheetData>
  <phoneticPr fontId="0" type="noConversion"/>
  <pageMargins left="0" right="0" top="0.25" bottom="0" header="0" footer="0.25"/>
  <pageSetup scale="81" orientation="landscape" blackAndWhite="1" horizontalDpi="4294967292" r:id="rId1"/>
  <headerFooter alignWithMargins="0">
    <oddFooter>Page &amp;P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indexed="50"/>
  </sheetPr>
  <dimension ref="A1:X42"/>
  <sheetViews>
    <sheetView workbookViewId="0">
      <selection activeCell="A9" sqref="A9"/>
    </sheetView>
  </sheetViews>
  <sheetFormatPr defaultRowHeight="12.5"/>
  <cols>
    <col min="1" max="1" width="5.453125" customWidth="1"/>
    <col min="2" max="2" width="44.453125" customWidth="1"/>
    <col min="3" max="3" width="11.6328125" customWidth="1"/>
    <col min="4" max="4" width="8.54296875" customWidth="1"/>
    <col min="5" max="5" width="10.36328125" customWidth="1"/>
    <col min="6" max="6" width="10.90625" customWidth="1"/>
    <col min="7" max="7" width="9" customWidth="1"/>
    <col min="8" max="8" width="11.453125" customWidth="1"/>
    <col min="9" max="9" width="11" customWidth="1"/>
    <col min="10" max="10" width="9.6328125" customWidth="1"/>
    <col min="11" max="11" width="10.6328125" bestFit="1" customWidth="1"/>
    <col min="12" max="12" width="9.6328125" bestFit="1" customWidth="1"/>
    <col min="14" max="14" width="10.6328125" bestFit="1" customWidth="1"/>
    <col min="15" max="15" width="9.6328125" bestFit="1" customWidth="1"/>
    <col min="17" max="17" width="10.6328125" bestFit="1" customWidth="1"/>
    <col min="24" max="24" width="10.6328125" bestFit="1" customWidth="1"/>
  </cols>
  <sheetData>
    <row r="1" spans="1:24" ht="17.5">
      <c r="A1" s="157" t="s">
        <v>93</v>
      </c>
      <c r="B1" s="8"/>
      <c r="C1" s="8"/>
      <c r="D1" s="8"/>
      <c r="E1" s="8"/>
      <c r="F1" s="8"/>
      <c r="G1" s="8"/>
    </row>
    <row r="2" spans="1:24" ht="18">
      <c r="A2" s="159" t="str">
        <f>SUMMARY!A2</f>
        <v>** Contractor's Name</v>
      </c>
      <c r="B2" s="1"/>
    </row>
    <row r="3" spans="1:24" ht="13">
      <c r="A3" s="156" t="str">
        <f>SUMMARY!A3</f>
        <v>**  RFP No.</v>
      </c>
      <c r="B3" s="1"/>
    </row>
    <row r="4" spans="1:24">
      <c r="B4" s="1"/>
    </row>
    <row r="5" spans="1:24">
      <c r="B5" s="1"/>
      <c r="E5" s="8"/>
    </row>
    <row r="6" spans="1:24">
      <c r="C6" s="42"/>
      <c r="D6" s="44" t="s">
        <v>47</v>
      </c>
      <c r="E6" s="45"/>
      <c r="F6" s="42"/>
      <c r="G6" s="44" t="s">
        <v>48</v>
      </c>
      <c r="H6" s="45"/>
      <c r="I6" s="42"/>
      <c r="J6" s="44" t="s">
        <v>49</v>
      </c>
      <c r="K6" s="45"/>
      <c r="L6" s="42"/>
      <c r="M6" s="44" t="s">
        <v>50</v>
      </c>
      <c r="N6" s="45"/>
      <c r="O6" s="42"/>
      <c r="P6" s="44" t="s">
        <v>51</v>
      </c>
      <c r="Q6" s="45"/>
      <c r="R6" s="42"/>
      <c r="S6" s="44" t="s">
        <v>52</v>
      </c>
      <c r="T6" s="45"/>
      <c r="U6" s="42"/>
      <c r="V6" s="44" t="s">
        <v>53</v>
      </c>
      <c r="W6" s="45"/>
    </row>
    <row r="7" spans="1:24">
      <c r="C7" s="86" t="s">
        <v>54</v>
      </c>
      <c r="D7" s="9" t="s">
        <v>54</v>
      </c>
      <c r="E7" s="84"/>
      <c r="F7" s="86" t="s">
        <v>54</v>
      </c>
      <c r="G7" s="9" t="s">
        <v>54</v>
      </c>
      <c r="H7" s="84"/>
      <c r="I7" s="86" t="s">
        <v>54</v>
      </c>
      <c r="J7" s="9" t="s">
        <v>54</v>
      </c>
      <c r="K7" s="84"/>
      <c r="L7" s="86" t="s">
        <v>54</v>
      </c>
      <c r="M7" s="9" t="s">
        <v>54</v>
      </c>
      <c r="N7" s="84"/>
      <c r="O7" s="86" t="s">
        <v>54</v>
      </c>
      <c r="P7" s="9" t="s">
        <v>54</v>
      </c>
      <c r="Q7" s="84"/>
      <c r="R7" s="86" t="s">
        <v>54</v>
      </c>
      <c r="S7" s="9" t="s">
        <v>54</v>
      </c>
      <c r="T7" s="84"/>
      <c r="U7" s="86" t="s">
        <v>54</v>
      </c>
      <c r="V7" s="9" t="s">
        <v>54</v>
      </c>
      <c r="W7" s="84"/>
      <c r="X7" s="8"/>
    </row>
    <row r="8" spans="1:24">
      <c r="A8" s="75"/>
      <c r="B8" s="47" t="s">
        <v>55</v>
      </c>
      <c r="C8" s="62" t="s">
        <v>56</v>
      </c>
      <c r="D8" s="47" t="s">
        <v>57</v>
      </c>
      <c r="E8" s="85" t="s">
        <v>58</v>
      </c>
      <c r="F8" s="62" t="s">
        <v>56</v>
      </c>
      <c r="G8" s="47" t="s">
        <v>57</v>
      </c>
      <c r="H8" s="85" t="s">
        <v>58</v>
      </c>
      <c r="I8" s="62" t="s">
        <v>56</v>
      </c>
      <c r="J8" s="47" t="s">
        <v>57</v>
      </c>
      <c r="K8" s="85" t="s">
        <v>58</v>
      </c>
      <c r="L8" s="62" t="s">
        <v>56</v>
      </c>
      <c r="M8" s="47" t="s">
        <v>57</v>
      </c>
      <c r="N8" s="85" t="s">
        <v>58</v>
      </c>
      <c r="O8" s="62" t="s">
        <v>56</v>
      </c>
      <c r="P8" s="47" t="s">
        <v>57</v>
      </c>
      <c r="Q8" s="85" t="s">
        <v>58</v>
      </c>
      <c r="R8" s="62" t="s">
        <v>56</v>
      </c>
      <c r="S8" s="47" t="s">
        <v>57</v>
      </c>
      <c r="T8" s="85" t="s">
        <v>58</v>
      </c>
      <c r="U8" s="62" t="s">
        <v>56</v>
      </c>
      <c r="V8" s="47" t="s">
        <v>57</v>
      </c>
      <c r="W8" s="85" t="s">
        <v>58</v>
      </c>
      <c r="X8" s="16" t="s">
        <v>9</v>
      </c>
    </row>
    <row r="9" spans="1:24">
      <c r="A9" s="4">
        <v>1</v>
      </c>
      <c r="C9" s="35">
        <v>0</v>
      </c>
      <c r="D9" s="55">
        <v>0</v>
      </c>
      <c r="E9" s="36">
        <f>ROUND((+D9*C9),2)</f>
        <v>0</v>
      </c>
      <c r="F9" s="35">
        <v>0</v>
      </c>
      <c r="G9" s="55">
        <v>5</v>
      </c>
      <c r="H9" s="36">
        <f>ROUND((+G9*F9),2)</f>
        <v>0</v>
      </c>
      <c r="I9" s="35">
        <v>0</v>
      </c>
      <c r="J9" s="55">
        <v>5</v>
      </c>
      <c r="K9" s="36">
        <f>ROUND((+J9*I9),2)</f>
        <v>0</v>
      </c>
      <c r="L9" s="35">
        <v>0</v>
      </c>
      <c r="M9" s="55">
        <v>5</v>
      </c>
      <c r="N9" s="36">
        <f>ROUND((+M9*L9),2)</f>
        <v>0</v>
      </c>
      <c r="O9" s="35">
        <v>0</v>
      </c>
      <c r="P9" s="55">
        <v>5</v>
      </c>
      <c r="Q9" s="36">
        <f>ROUND((+P9*O9),2)</f>
        <v>0</v>
      </c>
      <c r="R9" s="35">
        <v>0</v>
      </c>
      <c r="S9" s="55">
        <v>0</v>
      </c>
      <c r="T9" s="36">
        <f>ROUND((+S9*R9),2)</f>
        <v>0</v>
      </c>
      <c r="U9" s="35">
        <v>0</v>
      </c>
      <c r="V9" s="54">
        <v>0</v>
      </c>
      <c r="W9" s="36">
        <f>ROUND((+V9*U9),2)</f>
        <v>0</v>
      </c>
      <c r="X9" s="36">
        <f>+W9+T9+Q9+N9+K9+H9+E9</f>
        <v>0</v>
      </c>
    </row>
    <row r="10" spans="1:24">
      <c r="A10" s="4">
        <v>2</v>
      </c>
      <c r="C10" s="124">
        <v>0</v>
      </c>
      <c r="D10" s="55">
        <v>0</v>
      </c>
      <c r="E10" s="126">
        <f t="shared" ref="E10:E25" si="0">ROUND((+D10*C10),2)</f>
        <v>0</v>
      </c>
      <c r="F10" s="124">
        <v>0</v>
      </c>
      <c r="G10" s="55">
        <v>0</v>
      </c>
      <c r="H10" s="126">
        <f t="shared" ref="H10:H25" si="1">ROUND((+G10*F10),2)</f>
        <v>0</v>
      </c>
      <c r="I10" s="124">
        <v>0</v>
      </c>
      <c r="J10" s="55">
        <v>0</v>
      </c>
      <c r="K10" s="126">
        <f t="shared" ref="K10:K25" si="2">ROUND((+J10*I10),2)</f>
        <v>0</v>
      </c>
      <c r="L10" s="124">
        <v>0</v>
      </c>
      <c r="M10" s="55">
        <v>0</v>
      </c>
      <c r="N10" s="126">
        <f t="shared" ref="N10:N25" si="3">ROUND((+M10*L10),2)</f>
        <v>0</v>
      </c>
      <c r="O10" s="124">
        <v>0</v>
      </c>
      <c r="P10" s="55">
        <v>0</v>
      </c>
      <c r="Q10" s="126">
        <f t="shared" ref="Q10:Q25" si="4">ROUND((+P10*O10),2)</f>
        <v>0</v>
      </c>
      <c r="R10" s="124">
        <v>0</v>
      </c>
      <c r="S10" s="55">
        <v>0</v>
      </c>
      <c r="T10" s="126">
        <f t="shared" ref="T10:T25" si="5">ROUND((+S10*R10),2)</f>
        <v>0</v>
      </c>
      <c r="U10" s="124">
        <v>0</v>
      </c>
      <c r="V10" s="55">
        <v>0</v>
      </c>
      <c r="W10" s="126">
        <f t="shared" ref="W10:W25" si="6">ROUND((+V10*U10),2)</f>
        <v>0</v>
      </c>
      <c r="X10" s="126">
        <f t="shared" ref="X10:X25" si="7">+W10+T10+Q10+N10+K10+H10+E10</f>
        <v>0</v>
      </c>
    </row>
    <row r="11" spans="1:24">
      <c r="A11" s="4">
        <v>3</v>
      </c>
      <c r="C11" s="124">
        <v>0</v>
      </c>
      <c r="D11" s="55">
        <v>0</v>
      </c>
      <c r="E11" s="126">
        <f t="shared" si="0"/>
        <v>0</v>
      </c>
      <c r="F11" s="124">
        <v>0</v>
      </c>
      <c r="G11" s="55">
        <v>0</v>
      </c>
      <c r="H11" s="126">
        <f t="shared" si="1"/>
        <v>0</v>
      </c>
      <c r="I11" s="124">
        <v>0</v>
      </c>
      <c r="J11" s="55">
        <v>0</v>
      </c>
      <c r="K11" s="126">
        <f t="shared" si="2"/>
        <v>0</v>
      </c>
      <c r="L11" s="124">
        <v>0</v>
      </c>
      <c r="M11" s="55">
        <v>0</v>
      </c>
      <c r="N11" s="126">
        <f t="shared" si="3"/>
        <v>0</v>
      </c>
      <c r="O11" s="124">
        <v>0</v>
      </c>
      <c r="P11" s="55">
        <v>0</v>
      </c>
      <c r="Q11" s="126">
        <f t="shared" si="4"/>
        <v>0</v>
      </c>
      <c r="R11" s="124">
        <v>0</v>
      </c>
      <c r="S11" s="55">
        <v>0</v>
      </c>
      <c r="T11" s="126">
        <f t="shared" si="5"/>
        <v>0</v>
      </c>
      <c r="U11" s="124">
        <v>0</v>
      </c>
      <c r="V11" s="55">
        <v>0</v>
      </c>
      <c r="W11" s="126">
        <f t="shared" si="6"/>
        <v>0</v>
      </c>
      <c r="X11" s="126">
        <f t="shared" si="7"/>
        <v>0</v>
      </c>
    </row>
    <row r="12" spans="1:24">
      <c r="A12" s="4">
        <v>4</v>
      </c>
      <c r="C12" s="124">
        <v>0</v>
      </c>
      <c r="D12" s="55">
        <v>0</v>
      </c>
      <c r="E12" s="126">
        <f t="shared" si="0"/>
        <v>0</v>
      </c>
      <c r="F12" s="124">
        <v>0</v>
      </c>
      <c r="G12" s="55">
        <v>0</v>
      </c>
      <c r="H12" s="126">
        <f t="shared" si="1"/>
        <v>0</v>
      </c>
      <c r="I12" s="124">
        <v>0</v>
      </c>
      <c r="J12" s="55">
        <v>0</v>
      </c>
      <c r="K12" s="126">
        <f t="shared" si="2"/>
        <v>0</v>
      </c>
      <c r="L12" s="124">
        <v>0</v>
      </c>
      <c r="M12" s="55">
        <v>0</v>
      </c>
      <c r="N12" s="126">
        <f t="shared" si="3"/>
        <v>0</v>
      </c>
      <c r="O12" s="124">
        <v>0</v>
      </c>
      <c r="P12" s="55">
        <v>0</v>
      </c>
      <c r="Q12" s="126">
        <f t="shared" si="4"/>
        <v>0</v>
      </c>
      <c r="R12" s="124">
        <v>0</v>
      </c>
      <c r="S12" s="55">
        <v>0</v>
      </c>
      <c r="T12" s="126">
        <f t="shared" si="5"/>
        <v>0</v>
      </c>
      <c r="U12" s="124">
        <v>0</v>
      </c>
      <c r="V12" s="55">
        <v>0</v>
      </c>
      <c r="W12" s="126">
        <f t="shared" si="6"/>
        <v>0</v>
      </c>
      <c r="X12" s="126">
        <f t="shared" si="7"/>
        <v>0</v>
      </c>
    </row>
    <row r="13" spans="1:24">
      <c r="A13" s="4">
        <v>5</v>
      </c>
      <c r="C13" s="124">
        <v>0</v>
      </c>
      <c r="D13" s="55">
        <v>0</v>
      </c>
      <c r="E13" s="126">
        <f t="shared" si="0"/>
        <v>0</v>
      </c>
      <c r="F13" s="124">
        <v>0</v>
      </c>
      <c r="G13" s="55">
        <v>0</v>
      </c>
      <c r="H13" s="126">
        <f t="shared" si="1"/>
        <v>0</v>
      </c>
      <c r="I13" s="124">
        <v>0</v>
      </c>
      <c r="J13" s="55">
        <v>0</v>
      </c>
      <c r="K13" s="126">
        <f t="shared" si="2"/>
        <v>0</v>
      </c>
      <c r="L13" s="124">
        <v>0</v>
      </c>
      <c r="M13" s="55">
        <v>0</v>
      </c>
      <c r="N13" s="126">
        <f t="shared" si="3"/>
        <v>0</v>
      </c>
      <c r="O13" s="124">
        <v>0</v>
      </c>
      <c r="P13" s="55">
        <v>0</v>
      </c>
      <c r="Q13" s="126">
        <f t="shared" si="4"/>
        <v>0</v>
      </c>
      <c r="R13" s="124">
        <v>0</v>
      </c>
      <c r="S13" s="55">
        <v>0</v>
      </c>
      <c r="T13" s="126">
        <f t="shared" si="5"/>
        <v>0</v>
      </c>
      <c r="U13" s="124">
        <v>0</v>
      </c>
      <c r="V13" s="55">
        <v>0</v>
      </c>
      <c r="W13" s="126">
        <f t="shared" si="6"/>
        <v>0</v>
      </c>
      <c r="X13" s="126">
        <f t="shared" si="7"/>
        <v>0</v>
      </c>
    </row>
    <row r="14" spans="1:24">
      <c r="A14" s="4">
        <v>6</v>
      </c>
      <c r="C14" s="124">
        <v>0</v>
      </c>
      <c r="D14" s="55">
        <v>0</v>
      </c>
      <c r="E14" s="126">
        <f t="shared" si="0"/>
        <v>0</v>
      </c>
      <c r="F14" s="124">
        <v>0</v>
      </c>
      <c r="G14" s="55">
        <v>0</v>
      </c>
      <c r="H14" s="126">
        <f t="shared" si="1"/>
        <v>0</v>
      </c>
      <c r="I14" s="124">
        <v>0</v>
      </c>
      <c r="J14" s="55">
        <v>0</v>
      </c>
      <c r="K14" s="126">
        <f t="shared" si="2"/>
        <v>0</v>
      </c>
      <c r="L14" s="124">
        <v>0</v>
      </c>
      <c r="M14" s="55">
        <v>0</v>
      </c>
      <c r="N14" s="126">
        <f t="shared" si="3"/>
        <v>0</v>
      </c>
      <c r="O14" s="124">
        <v>0</v>
      </c>
      <c r="P14" s="55">
        <v>0</v>
      </c>
      <c r="Q14" s="126">
        <f t="shared" si="4"/>
        <v>0</v>
      </c>
      <c r="R14" s="124">
        <v>0</v>
      </c>
      <c r="S14" s="55">
        <v>0</v>
      </c>
      <c r="T14" s="126">
        <f t="shared" si="5"/>
        <v>0</v>
      </c>
      <c r="U14" s="124">
        <v>0</v>
      </c>
      <c r="V14" s="55">
        <v>0</v>
      </c>
      <c r="W14" s="126">
        <f t="shared" si="6"/>
        <v>0</v>
      </c>
      <c r="X14" s="126">
        <f t="shared" si="7"/>
        <v>0</v>
      </c>
    </row>
    <row r="15" spans="1:24">
      <c r="A15" s="5">
        <v>7</v>
      </c>
      <c r="C15" s="124">
        <v>0</v>
      </c>
      <c r="D15" s="55">
        <v>0</v>
      </c>
      <c r="E15" s="126">
        <f t="shared" si="0"/>
        <v>0</v>
      </c>
      <c r="F15" s="124">
        <v>0</v>
      </c>
      <c r="G15" s="55">
        <v>0</v>
      </c>
      <c r="H15" s="126">
        <f t="shared" si="1"/>
        <v>0</v>
      </c>
      <c r="I15" s="124">
        <v>0</v>
      </c>
      <c r="J15" s="55">
        <v>0</v>
      </c>
      <c r="K15" s="126">
        <f t="shared" si="2"/>
        <v>0</v>
      </c>
      <c r="L15" s="124">
        <v>0</v>
      </c>
      <c r="M15" s="55">
        <v>0</v>
      </c>
      <c r="N15" s="126">
        <f t="shared" si="3"/>
        <v>0</v>
      </c>
      <c r="O15" s="124">
        <v>0</v>
      </c>
      <c r="P15" s="55">
        <v>0</v>
      </c>
      <c r="Q15" s="126">
        <f t="shared" si="4"/>
        <v>0</v>
      </c>
      <c r="R15" s="124">
        <v>0</v>
      </c>
      <c r="S15" s="55">
        <v>0</v>
      </c>
      <c r="T15" s="126">
        <f t="shared" si="5"/>
        <v>0</v>
      </c>
      <c r="U15" s="124">
        <v>0</v>
      </c>
      <c r="V15" s="55">
        <v>0</v>
      </c>
      <c r="W15" s="126">
        <f t="shared" si="6"/>
        <v>0</v>
      </c>
      <c r="X15" s="126">
        <f t="shared" si="7"/>
        <v>0</v>
      </c>
    </row>
    <row r="16" spans="1:24">
      <c r="A16" s="4">
        <v>8</v>
      </c>
      <c r="C16" s="124">
        <v>0</v>
      </c>
      <c r="D16" s="55">
        <v>0</v>
      </c>
      <c r="E16" s="126">
        <f t="shared" si="0"/>
        <v>0</v>
      </c>
      <c r="F16" s="124">
        <v>0</v>
      </c>
      <c r="G16" s="55">
        <v>0</v>
      </c>
      <c r="H16" s="126">
        <f t="shared" si="1"/>
        <v>0</v>
      </c>
      <c r="I16" s="124">
        <v>0</v>
      </c>
      <c r="J16" s="55">
        <v>0</v>
      </c>
      <c r="K16" s="126">
        <f t="shared" si="2"/>
        <v>0</v>
      </c>
      <c r="L16" s="124">
        <v>0</v>
      </c>
      <c r="M16" s="55">
        <v>0</v>
      </c>
      <c r="N16" s="126">
        <f t="shared" si="3"/>
        <v>0</v>
      </c>
      <c r="O16" s="124">
        <v>0</v>
      </c>
      <c r="P16" s="55">
        <v>0</v>
      </c>
      <c r="Q16" s="126">
        <f t="shared" si="4"/>
        <v>0</v>
      </c>
      <c r="R16" s="124">
        <v>0</v>
      </c>
      <c r="S16" s="55">
        <v>0</v>
      </c>
      <c r="T16" s="126">
        <f t="shared" si="5"/>
        <v>0</v>
      </c>
      <c r="U16" s="124">
        <v>0</v>
      </c>
      <c r="V16" s="55">
        <v>0</v>
      </c>
      <c r="W16" s="126">
        <f t="shared" si="6"/>
        <v>0</v>
      </c>
      <c r="X16" s="126">
        <f t="shared" si="7"/>
        <v>0</v>
      </c>
    </row>
    <row r="17" spans="1:24">
      <c r="A17" s="4">
        <v>9</v>
      </c>
      <c r="C17" s="124">
        <v>0</v>
      </c>
      <c r="D17" s="55">
        <v>0</v>
      </c>
      <c r="E17" s="126">
        <f t="shared" si="0"/>
        <v>0</v>
      </c>
      <c r="F17" s="124">
        <v>0</v>
      </c>
      <c r="G17" s="55">
        <v>0</v>
      </c>
      <c r="H17" s="126">
        <f t="shared" si="1"/>
        <v>0</v>
      </c>
      <c r="I17" s="124">
        <v>0</v>
      </c>
      <c r="J17" s="55">
        <v>0</v>
      </c>
      <c r="K17" s="126">
        <f t="shared" si="2"/>
        <v>0</v>
      </c>
      <c r="L17" s="124">
        <v>0</v>
      </c>
      <c r="M17" s="55">
        <v>0</v>
      </c>
      <c r="N17" s="126">
        <f t="shared" si="3"/>
        <v>0</v>
      </c>
      <c r="O17" s="124">
        <v>0</v>
      </c>
      <c r="P17" s="55">
        <v>0</v>
      </c>
      <c r="Q17" s="126">
        <f t="shared" si="4"/>
        <v>0</v>
      </c>
      <c r="R17" s="124">
        <v>0</v>
      </c>
      <c r="S17" s="55">
        <v>0</v>
      </c>
      <c r="T17" s="126">
        <f t="shared" si="5"/>
        <v>0</v>
      </c>
      <c r="U17" s="124">
        <v>0</v>
      </c>
      <c r="V17" s="55">
        <v>0</v>
      </c>
      <c r="W17" s="126">
        <f t="shared" si="6"/>
        <v>0</v>
      </c>
      <c r="X17" s="126">
        <f t="shared" si="7"/>
        <v>0</v>
      </c>
    </row>
    <row r="18" spans="1:24">
      <c r="A18" s="4">
        <v>10</v>
      </c>
      <c r="C18" s="124">
        <v>0</v>
      </c>
      <c r="D18" s="55">
        <v>0</v>
      </c>
      <c r="E18" s="126">
        <f t="shared" si="0"/>
        <v>0</v>
      </c>
      <c r="F18" s="124">
        <v>0</v>
      </c>
      <c r="G18" s="55">
        <v>0</v>
      </c>
      <c r="H18" s="126">
        <f t="shared" si="1"/>
        <v>0</v>
      </c>
      <c r="I18" s="124">
        <v>0</v>
      </c>
      <c r="J18" s="55">
        <v>0</v>
      </c>
      <c r="K18" s="126">
        <f t="shared" si="2"/>
        <v>0</v>
      </c>
      <c r="L18" s="124">
        <v>0</v>
      </c>
      <c r="M18" s="55">
        <v>0</v>
      </c>
      <c r="N18" s="126">
        <f t="shared" si="3"/>
        <v>0</v>
      </c>
      <c r="O18" s="124">
        <v>0</v>
      </c>
      <c r="P18" s="55">
        <v>0</v>
      </c>
      <c r="Q18" s="126">
        <f t="shared" si="4"/>
        <v>0</v>
      </c>
      <c r="R18" s="124">
        <v>0</v>
      </c>
      <c r="S18" s="55">
        <v>0</v>
      </c>
      <c r="T18" s="126">
        <f t="shared" si="5"/>
        <v>0</v>
      </c>
      <c r="U18" s="124">
        <v>0</v>
      </c>
      <c r="V18" s="55">
        <v>0</v>
      </c>
      <c r="W18" s="126">
        <f t="shared" si="6"/>
        <v>0</v>
      </c>
      <c r="X18" s="126">
        <f t="shared" si="7"/>
        <v>0</v>
      </c>
    </row>
    <row r="19" spans="1:24">
      <c r="A19" s="4">
        <v>11</v>
      </c>
      <c r="C19" s="124">
        <v>0</v>
      </c>
      <c r="D19" s="55">
        <v>0</v>
      </c>
      <c r="E19" s="126">
        <f t="shared" si="0"/>
        <v>0</v>
      </c>
      <c r="F19" s="124">
        <v>0</v>
      </c>
      <c r="G19" s="55">
        <v>0</v>
      </c>
      <c r="H19" s="126">
        <f t="shared" si="1"/>
        <v>0</v>
      </c>
      <c r="I19" s="124">
        <v>0</v>
      </c>
      <c r="J19" s="55">
        <v>0</v>
      </c>
      <c r="K19" s="126">
        <f t="shared" si="2"/>
        <v>0</v>
      </c>
      <c r="L19" s="124">
        <v>0</v>
      </c>
      <c r="M19" s="55">
        <v>0</v>
      </c>
      <c r="N19" s="126">
        <f t="shared" si="3"/>
        <v>0</v>
      </c>
      <c r="O19" s="124">
        <v>0</v>
      </c>
      <c r="P19" s="55">
        <v>0</v>
      </c>
      <c r="Q19" s="126">
        <f t="shared" si="4"/>
        <v>0</v>
      </c>
      <c r="R19" s="124">
        <v>0</v>
      </c>
      <c r="S19" s="55">
        <v>0</v>
      </c>
      <c r="T19" s="126">
        <f t="shared" si="5"/>
        <v>0</v>
      </c>
      <c r="U19" s="124">
        <v>0</v>
      </c>
      <c r="V19" s="55">
        <v>0</v>
      </c>
      <c r="W19" s="126">
        <f t="shared" si="6"/>
        <v>0</v>
      </c>
      <c r="X19" s="126">
        <f t="shared" si="7"/>
        <v>0</v>
      </c>
    </row>
    <row r="20" spans="1:24">
      <c r="A20" s="4">
        <v>12</v>
      </c>
      <c r="C20" s="124">
        <v>0</v>
      </c>
      <c r="D20" s="55">
        <v>0</v>
      </c>
      <c r="E20" s="126">
        <f t="shared" si="0"/>
        <v>0</v>
      </c>
      <c r="F20" s="124">
        <v>0</v>
      </c>
      <c r="G20" s="55">
        <v>0</v>
      </c>
      <c r="H20" s="126">
        <f t="shared" si="1"/>
        <v>0</v>
      </c>
      <c r="I20" s="124">
        <v>0</v>
      </c>
      <c r="J20" s="55">
        <v>0</v>
      </c>
      <c r="K20" s="126">
        <f t="shared" si="2"/>
        <v>0</v>
      </c>
      <c r="L20" s="124">
        <v>0</v>
      </c>
      <c r="M20" s="55">
        <v>0</v>
      </c>
      <c r="N20" s="126">
        <f t="shared" si="3"/>
        <v>0</v>
      </c>
      <c r="O20" s="124">
        <v>0</v>
      </c>
      <c r="P20" s="55">
        <v>0</v>
      </c>
      <c r="Q20" s="126">
        <f t="shared" si="4"/>
        <v>0</v>
      </c>
      <c r="R20" s="124">
        <v>0</v>
      </c>
      <c r="S20" s="55">
        <v>0</v>
      </c>
      <c r="T20" s="126">
        <f t="shared" si="5"/>
        <v>0</v>
      </c>
      <c r="U20" s="124">
        <v>0</v>
      </c>
      <c r="V20" s="55">
        <v>0</v>
      </c>
      <c r="W20" s="126">
        <f t="shared" si="6"/>
        <v>0</v>
      </c>
      <c r="X20" s="126">
        <f t="shared" si="7"/>
        <v>0</v>
      </c>
    </row>
    <row r="21" spans="1:24">
      <c r="A21" s="4">
        <v>13</v>
      </c>
      <c r="C21" s="124">
        <v>0</v>
      </c>
      <c r="D21" s="55">
        <v>0</v>
      </c>
      <c r="E21" s="126">
        <f t="shared" si="0"/>
        <v>0</v>
      </c>
      <c r="F21" s="124">
        <v>0</v>
      </c>
      <c r="G21" s="55">
        <v>0</v>
      </c>
      <c r="H21" s="126">
        <f t="shared" si="1"/>
        <v>0</v>
      </c>
      <c r="I21" s="124">
        <v>0</v>
      </c>
      <c r="J21" s="55">
        <v>0</v>
      </c>
      <c r="K21" s="126">
        <f t="shared" si="2"/>
        <v>0</v>
      </c>
      <c r="L21" s="124">
        <v>0</v>
      </c>
      <c r="M21" s="55">
        <v>0</v>
      </c>
      <c r="N21" s="126">
        <f t="shared" si="3"/>
        <v>0</v>
      </c>
      <c r="O21" s="124">
        <v>0</v>
      </c>
      <c r="P21" s="55">
        <v>0</v>
      </c>
      <c r="Q21" s="126">
        <f t="shared" si="4"/>
        <v>0</v>
      </c>
      <c r="R21" s="124">
        <v>0</v>
      </c>
      <c r="S21" s="55">
        <v>0</v>
      </c>
      <c r="T21" s="126">
        <f t="shared" si="5"/>
        <v>0</v>
      </c>
      <c r="U21" s="124">
        <v>0</v>
      </c>
      <c r="V21" s="55">
        <v>0</v>
      </c>
      <c r="W21" s="126">
        <f t="shared" si="6"/>
        <v>0</v>
      </c>
      <c r="X21" s="126">
        <f t="shared" si="7"/>
        <v>0</v>
      </c>
    </row>
    <row r="22" spans="1:24">
      <c r="A22" s="5">
        <v>14</v>
      </c>
      <c r="C22" s="124">
        <v>0</v>
      </c>
      <c r="D22" s="55">
        <v>0</v>
      </c>
      <c r="E22" s="126">
        <f t="shared" si="0"/>
        <v>0</v>
      </c>
      <c r="F22" s="124">
        <v>0</v>
      </c>
      <c r="G22" s="55">
        <v>0</v>
      </c>
      <c r="H22" s="126">
        <f t="shared" si="1"/>
        <v>0</v>
      </c>
      <c r="I22" s="124">
        <v>0</v>
      </c>
      <c r="J22" s="55">
        <v>0</v>
      </c>
      <c r="K22" s="126">
        <f t="shared" si="2"/>
        <v>0</v>
      </c>
      <c r="L22" s="124">
        <v>0</v>
      </c>
      <c r="M22" s="55">
        <v>0</v>
      </c>
      <c r="N22" s="126">
        <f t="shared" si="3"/>
        <v>0</v>
      </c>
      <c r="O22" s="124">
        <v>0</v>
      </c>
      <c r="P22" s="55">
        <v>0</v>
      </c>
      <c r="Q22" s="126">
        <f t="shared" si="4"/>
        <v>0</v>
      </c>
      <c r="R22" s="124">
        <v>0</v>
      </c>
      <c r="S22" s="55">
        <v>0</v>
      </c>
      <c r="T22" s="126">
        <f t="shared" si="5"/>
        <v>0</v>
      </c>
      <c r="U22" s="124">
        <v>0</v>
      </c>
      <c r="V22" s="55">
        <v>0</v>
      </c>
      <c r="W22" s="126">
        <f t="shared" si="6"/>
        <v>0</v>
      </c>
      <c r="X22" s="126">
        <f t="shared" si="7"/>
        <v>0</v>
      </c>
    </row>
    <row r="23" spans="1:24">
      <c r="A23" s="5">
        <v>15</v>
      </c>
      <c r="C23" s="124">
        <v>0</v>
      </c>
      <c r="D23" s="55">
        <v>0</v>
      </c>
      <c r="E23" s="126">
        <f t="shared" si="0"/>
        <v>0</v>
      </c>
      <c r="F23" s="124">
        <v>0</v>
      </c>
      <c r="G23" s="55">
        <v>0</v>
      </c>
      <c r="H23" s="126">
        <f t="shared" si="1"/>
        <v>0</v>
      </c>
      <c r="I23" s="124">
        <v>0</v>
      </c>
      <c r="J23" s="55">
        <v>0</v>
      </c>
      <c r="K23" s="126">
        <f t="shared" si="2"/>
        <v>0</v>
      </c>
      <c r="L23" s="124">
        <v>0</v>
      </c>
      <c r="M23" s="55">
        <v>0</v>
      </c>
      <c r="N23" s="126">
        <f t="shared" si="3"/>
        <v>0</v>
      </c>
      <c r="O23" s="124">
        <v>0</v>
      </c>
      <c r="P23" s="55">
        <v>0</v>
      </c>
      <c r="Q23" s="126">
        <f t="shared" si="4"/>
        <v>0</v>
      </c>
      <c r="R23" s="124">
        <v>0</v>
      </c>
      <c r="S23" s="55">
        <v>0</v>
      </c>
      <c r="T23" s="126">
        <f t="shared" si="5"/>
        <v>0</v>
      </c>
      <c r="U23" s="124">
        <v>0</v>
      </c>
      <c r="V23" s="55">
        <v>0</v>
      </c>
      <c r="W23" s="126">
        <f t="shared" si="6"/>
        <v>0</v>
      </c>
      <c r="X23" s="126">
        <f t="shared" si="7"/>
        <v>0</v>
      </c>
    </row>
    <row r="24" spans="1:24">
      <c r="A24" s="4">
        <v>16</v>
      </c>
      <c r="C24" s="124">
        <v>0</v>
      </c>
      <c r="D24" s="55">
        <v>0</v>
      </c>
      <c r="E24" s="126">
        <f t="shared" si="0"/>
        <v>0</v>
      </c>
      <c r="F24" s="124">
        <v>0</v>
      </c>
      <c r="G24" s="55">
        <v>0</v>
      </c>
      <c r="H24" s="126">
        <f t="shared" si="1"/>
        <v>0</v>
      </c>
      <c r="I24" s="124">
        <v>0</v>
      </c>
      <c r="J24" s="55">
        <v>0</v>
      </c>
      <c r="K24" s="126">
        <f t="shared" si="2"/>
        <v>0</v>
      </c>
      <c r="L24" s="124">
        <v>0</v>
      </c>
      <c r="M24" s="55">
        <v>0</v>
      </c>
      <c r="N24" s="126">
        <f t="shared" si="3"/>
        <v>0</v>
      </c>
      <c r="O24" s="124">
        <v>0</v>
      </c>
      <c r="P24" s="55">
        <v>0</v>
      </c>
      <c r="Q24" s="126">
        <f t="shared" si="4"/>
        <v>0</v>
      </c>
      <c r="R24" s="124">
        <v>0</v>
      </c>
      <c r="S24" s="55">
        <v>0</v>
      </c>
      <c r="T24" s="126">
        <f t="shared" si="5"/>
        <v>0</v>
      </c>
      <c r="U24" s="124">
        <v>0</v>
      </c>
      <c r="V24" s="55">
        <v>0</v>
      </c>
      <c r="W24" s="126">
        <f t="shared" si="6"/>
        <v>0</v>
      </c>
      <c r="X24" s="126">
        <f t="shared" si="7"/>
        <v>0</v>
      </c>
    </row>
    <row r="25" spans="1:24">
      <c r="A25" s="4">
        <v>17</v>
      </c>
      <c r="C25" s="124">
        <v>0</v>
      </c>
      <c r="D25" s="55">
        <v>0</v>
      </c>
      <c r="E25" s="126">
        <f t="shared" si="0"/>
        <v>0</v>
      </c>
      <c r="F25" s="124">
        <v>0</v>
      </c>
      <c r="G25" s="38">
        <v>0</v>
      </c>
      <c r="H25" s="126">
        <f t="shared" si="1"/>
        <v>0</v>
      </c>
      <c r="I25" s="124">
        <v>0</v>
      </c>
      <c r="J25" s="55">
        <v>0</v>
      </c>
      <c r="K25" s="126">
        <f t="shared" si="2"/>
        <v>0</v>
      </c>
      <c r="L25" s="124">
        <v>0</v>
      </c>
      <c r="M25" s="55">
        <v>0</v>
      </c>
      <c r="N25" s="126">
        <f t="shared" si="3"/>
        <v>0</v>
      </c>
      <c r="O25" s="124">
        <v>0</v>
      </c>
      <c r="P25" s="55">
        <v>0</v>
      </c>
      <c r="Q25" s="126">
        <f t="shared" si="4"/>
        <v>0</v>
      </c>
      <c r="R25" s="124">
        <v>0</v>
      </c>
      <c r="S25" s="55">
        <v>0</v>
      </c>
      <c r="T25" s="126">
        <f t="shared" si="5"/>
        <v>0</v>
      </c>
      <c r="U25" s="124">
        <v>0</v>
      </c>
      <c r="V25" s="55">
        <v>0</v>
      </c>
      <c r="W25" s="126">
        <f t="shared" si="6"/>
        <v>0</v>
      </c>
      <c r="X25" s="126">
        <f t="shared" si="7"/>
        <v>0</v>
      </c>
    </row>
    <row r="26" spans="1:24">
      <c r="A26" s="5">
        <v>18</v>
      </c>
      <c r="C26" s="124">
        <v>0</v>
      </c>
      <c r="D26" s="55">
        <v>0</v>
      </c>
      <c r="E26" s="126">
        <f t="shared" ref="E26:E38" si="8">ROUND((+D26*C26),2)</f>
        <v>0</v>
      </c>
      <c r="F26" s="124">
        <v>0</v>
      </c>
      <c r="G26" s="55">
        <v>0</v>
      </c>
      <c r="H26" s="126">
        <f t="shared" ref="H26:H38" si="9">ROUND((+G26*F26),2)</f>
        <v>0</v>
      </c>
      <c r="I26" s="124">
        <v>0</v>
      </c>
      <c r="J26" s="55">
        <v>0</v>
      </c>
      <c r="K26" s="126">
        <f t="shared" ref="K26:K38" si="10">ROUND((+J26*I26),2)</f>
        <v>0</v>
      </c>
      <c r="L26" s="124">
        <v>0</v>
      </c>
      <c r="M26" s="55">
        <v>0</v>
      </c>
      <c r="N26" s="126">
        <f t="shared" ref="N26:N38" si="11">ROUND((+M26*L26),2)</f>
        <v>0</v>
      </c>
      <c r="O26" s="124">
        <v>0</v>
      </c>
      <c r="P26" s="55">
        <v>0</v>
      </c>
      <c r="Q26" s="126">
        <f t="shared" ref="Q26:Q38" si="12">ROUND((+P26*O26),2)</f>
        <v>0</v>
      </c>
      <c r="R26" s="124">
        <v>0</v>
      </c>
      <c r="S26" s="55">
        <v>0</v>
      </c>
      <c r="T26" s="126">
        <f t="shared" ref="T26:T38" si="13">ROUND((+S26*R26),2)</f>
        <v>0</v>
      </c>
      <c r="U26" s="124">
        <v>0</v>
      </c>
      <c r="V26" s="55">
        <v>0</v>
      </c>
      <c r="W26" s="126">
        <f t="shared" ref="W26:W38" si="14">ROUND((+V26*U26),2)</f>
        <v>0</v>
      </c>
      <c r="X26" s="126">
        <f t="shared" ref="X26:X39" si="15">+W26+T26+Q26+N26+K26+H26+E26</f>
        <v>0</v>
      </c>
    </row>
    <row r="27" spans="1:24">
      <c r="A27" s="5">
        <v>19</v>
      </c>
      <c r="C27" s="124">
        <v>0</v>
      </c>
      <c r="D27" s="55">
        <v>0</v>
      </c>
      <c r="E27" s="126">
        <f t="shared" si="8"/>
        <v>0</v>
      </c>
      <c r="F27" s="124">
        <v>0</v>
      </c>
      <c r="G27" s="55">
        <v>0</v>
      </c>
      <c r="H27" s="126">
        <f t="shared" si="9"/>
        <v>0</v>
      </c>
      <c r="I27" s="124">
        <v>0</v>
      </c>
      <c r="J27" s="55">
        <v>0</v>
      </c>
      <c r="K27" s="126">
        <f t="shared" si="10"/>
        <v>0</v>
      </c>
      <c r="L27" s="124">
        <v>0</v>
      </c>
      <c r="M27" s="55">
        <v>0</v>
      </c>
      <c r="N27" s="126">
        <f t="shared" si="11"/>
        <v>0</v>
      </c>
      <c r="O27" s="124">
        <v>0</v>
      </c>
      <c r="P27" s="55">
        <v>0</v>
      </c>
      <c r="Q27" s="126">
        <f t="shared" si="12"/>
        <v>0</v>
      </c>
      <c r="R27" s="124">
        <v>0</v>
      </c>
      <c r="S27" s="55">
        <v>0</v>
      </c>
      <c r="T27" s="126">
        <f t="shared" si="13"/>
        <v>0</v>
      </c>
      <c r="U27" s="124">
        <v>0</v>
      </c>
      <c r="V27" s="55">
        <v>0</v>
      </c>
      <c r="W27" s="126">
        <f t="shared" si="14"/>
        <v>0</v>
      </c>
      <c r="X27" s="126">
        <f t="shared" si="15"/>
        <v>0</v>
      </c>
    </row>
    <row r="28" spans="1:24">
      <c r="A28" s="5">
        <v>20</v>
      </c>
      <c r="C28" s="124">
        <v>0</v>
      </c>
      <c r="D28" s="55">
        <v>0</v>
      </c>
      <c r="E28" s="126">
        <f t="shared" si="8"/>
        <v>0</v>
      </c>
      <c r="F28" s="124">
        <v>0</v>
      </c>
      <c r="G28" s="55">
        <v>0</v>
      </c>
      <c r="H28" s="126">
        <f t="shared" si="9"/>
        <v>0</v>
      </c>
      <c r="I28" s="124">
        <v>0</v>
      </c>
      <c r="J28" s="55">
        <v>0</v>
      </c>
      <c r="K28" s="126">
        <f t="shared" si="10"/>
        <v>0</v>
      </c>
      <c r="L28" s="124">
        <v>0</v>
      </c>
      <c r="M28" s="55">
        <v>0</v>
      </c>
      <c r="N28" s="126">
        <f t="shared" si="11"/>
        <v>0</v>
      </c>
      <c r="O28" s="124">
        <v>0</v>
      </c>
      <c r="P28" s="55">
        <v>0</v>
      </c>
      <c r="Q28" s="126">
        <f t="shared" si="12"/>
        <v>0</v>
      </c>
      <c r="R28" s="124">
        <v>0</v>
      </c>
      <c r="S28" s="55">
        <v>0</v>
      </c>
      <c r="T28" s="126">
        <f t="shared" si="13"/>
        <v>0</v>
      </c>
      <c r="U28" s="124">
        <v>0</v>
      </c>
      <c r="V28" s="55">
        <v>0</v>
      </c>
      <c r="W28" s="126">
        <f t="shared" si="14"/>
        <v>0</v>
      </c>
      <c r="X28" s="126">
        <f t="shared" si="15"/>
        <v>0</v>
      </c>
    </row>
    <row r="29" spans="1:24">
      <c r="A29" s="5">
        <v>21</v>
      </c>
      <c r="C29" s="124">
        <v>0</v>
      </c>
      <c r="D29" s="55">
        <v>0</v>
      </c>
      <c r="E29" s="126">
        <f t="shared" si="8"/>
        <v>0</v>
      </c>
      <c r="F29" s="124">
        <v>0</v>
      </c>
      <c r="G29" s="55">
        <v>0</v>
      </c>
      <c r="H29" s="126">
        <f t="shared" si="9"/>
        <v>0</v>
      </c>
      <c r="I29" s="124">
        <v>0</v>
      </c>
      <c r="J29" s="55">
        <v>0</v>
      </c>
      <c r="K29" s="126">
        <f t="shared" si="10"/>
        <v>0</v>
      </c>
      <c r="L29" s="124">
        <v>0</v>
      </c>
      <c r="M29" s="55">
        <v>0</v>
      </c>
      <c r="N29" s="126">
        <f t="shared" si="11"/>
        <v>0</v>
      </c>
      <c r="O29" s="124">
        <v>0</v>
      </c>
      <c r="P29" s="55">
        <v>0</v>
      </c>
      <c r="Q29" s="126">
        <f t="shared" si="12"/>
        <v>0</v>
      </c>
      <c r="R29" s="124">
        <v>0</v>
      </c>
      <c r="S29" s="55">
        <v>0</v>
      </c>
      <c r="T29" s="126">
        <f t="shared" si="13"/>
        <v>0</v>
      </c>
      <c r="U29" s="124">
        <v>0</v>
      </c>
      <c r="V29" s="55">
        <v>0</v>
      </c>
      <c r="W29" s="126">
        <f t="shared" si="14"/>
        <v>0</v>
      </c>
      <c r="X29" s="126">
        <f t="shared" si="15"/>
        <v>0</v>
      </c>
    </row>
    <row r="30" spans="1:24">
      <c r="A30" s="5">
        <v>22</v>
      </c>
      <c r="C30" s="124">
        <v>0</v>
      </c>
      <c r="D30" s="55">
        <v>0</v>
      </c>
      <c r="E30" s="126">
        <f t="shared" si="8"/>
        <v>0</v>
      </c>
      <c r="F30" s="124">
        <v>0</v>
      </c>
      <c r="G30" s="55">
        <v>0</v>
      </c>
      <c r="H30" s="126">
        <f t="shared" si="9"/>
        <v>0</v>
      </c>
      <c r="I30" s="124">
        <v>0</v>
      </c>
      <c r="J30" s="55">
        <v>0</v>
      </c>
      <c r="K30" s="126">
        <f t="shared" si="10"/>
        <v>0</v>
      </c>
      <c r="L30" s="124">
        <v>0</v>
      </c>
      <c r="M30" s="55">
        <v>0</v>
      </c>
      <c r="N30" s="126">
        <f t="shared" si="11"/>
        <v>0</v>
      </c>
      <c r="O30" s="124">
        <v>0</v>
      </c>
      <c r="P30" s="55">
        <v>0</v>
      </c>
      <c r="Q30" s="126">
        <f t="shared" si="12"/>
        <v>0</v>
      </c>
      <c r="R30" s="124">
        <v>0</v>
      </c>
      <c r="S30" s="55">
        <v>0</v>
      </c>
      <c r="T30" s="126">
        <f t="shared" si="13"/>
        <v>0</v>
      </c>
      <c r="U30" s="124">
        <v>0</v>
      </c>
      <c r="V30" s="55">
        <v>0</v>
      </c>
      <c r="W30" s="126">
        <f t="shared" si="14"/>
        <v>0</v>
      </c>
      <c r="X30" s="126">
        <f t="shared" si="15"/>
        <v>0</v>
      </c>
    </row>
    <row r="31" spans="1:24">
      <c r="A31" s="5">
        <v>23</v>
      </c>
      <c r="C31" s="124">
        <v>0</v>
      </c>
      <c r="D31" s="55">
        <v>0</v>
      </c>
      <c r="E31" s="126">
        <f t="shared" si="8"/>
        <v>0</v>
      </c>
      <c r="F31" s="124">
        <v>0</v>
      </c>
      <c r="G31" s="55">
        <v>0</v>
      </c>
      <c r="H31" s="126">
        <f t="shared" si="9"/>
        <v>0</v>
      </c>
      <c r="I31" s="124">
        <v>0</v>
      </c>
      <c r="J31" s="55">
        <v>0</v>
      </c>
      <c r="K31" s="126">
        <f t="shared" si="10"/>
        <v>0</v>
      </c>
      <c r="L31" s="124">
        <v>0</v>
      </c>
      <c r="M31" s="55">
        <v>0</v>
      </c>
      <c r="N31" s="126">
        <f t="shared" si="11"/>
        <v>0</v>
      </c>
      <c r="O31" s="124">
        <v>0</v>
      </c>
      <c r="P31" s="55">
        <v>0</v>
      </c>
      <c r="Q31" s="126">
        <f t="shared" si="12"/>
        <v>0</v>
      </c>
      <c r="R31" s="124">
        <v>0</v>
      </c>
      <c r="S31" s="55">
        <v>0</v>
      </c>
      <c r="T31" s="126">
        <f t="shared" si="13"/>
        <v>0</v>
      </c>
      <c r="U31" s="124">
        <v>0</v>
      </c>
      <c r="V31" s="55">
        <v>0</v>
      </c>
      <c r="W31" s="126">
        <f t="shared" si="14"/>
        <v>0</v>
      </c>
      <c r="X31" s="126">
        <f t="shared" si="15"/>
        <v>0</v>
      </c>
    </row>
    <row r="32" spans="1:24">
      <c r="A32" s="5">
        <v>24</v>
      </c>
      <c r="C32" s="124">
        <v>0</v>
      </c>
      <c r="D32" s="55">
        <v>0</v>
      </c>
      <c r="E32" s="126">
        <f t="shared" si="8"/>
        <v>0</v>
      </c>
      <c r="F32" s="124">
        <v>0</v>
      </c>
      <c r="G32" s="55">
        <v>0</v>
      </c>
      <c r="H32" s="126">
        <f t="shared" si="9"/>
        <v>0</v>
      </c>
      <c r="I32" s="124">
        <v>0</v>
      </c>
      <c r="J32" s="55">
        <v>0</v>
      </c>
      <c r="K32" s="126">
        <f t="shared" si="10"/>
        <v>0</v>
      </c>
      <c r="L32" s="124">
        <v>0</v>
      </c>
      <c r="M32" s="55">
        <v>0</v>
      </c>
      <c r="N32" s="126">
        <f t="shared" si="11"/>
        <v>0</v>
      </c>
      <c r="O32" s="124">
        <v>0</v>
      </c>
      <c r="P32" s="55">
        <v>0</v>
      </c>
      <c r="Q32" s="126">
        <f t="shared" si="12"/>
        <v>0</v>
      </c>
      <c r="R32" s="124">
        <v>0</v>
      </c>
      <c r="S32" s="55">
        <v>0</v>
      </c>
      <c r="T32" s="126">
        <f t="shared" si="13"/>
        <v>0</v>
      </c>
      <c r="U32" s="124">
        <v>0</v>
      </c>
      <c r="V32" s="55">
        <v>0</v>
      </c>
      <c r="W32" s="126">
        <f t="shared" si="14"/>
        <v>0</v>
      </c>
      <c r="X32" s="126">
        <f t="shared" si="15"/>
        <v>0</v>
      </c>
    </row>
    <row r="33" spans="1:24">
      <c r="A33" s="5">
        <v>25</v>
      </c>
      <c r="C33" s="124">
        <v>0</v>
      </c>
      <c r="D33" s="55">
        <v>0</v>
      </c>
      <c r="E33" s="126">
        <f t="shared" si="8"/>
        <v>0</v>
      </c>
      <c r="F33" s="124">
        <v>0</v>
      </c>
      <c r="G33" s="55">
        <v>0</v>
      </c>
      <c r="H33" s="126">
        <f t="shared" si="9"/>
        <v>0</v>
      </c>
      <c r="I33" s="124">
        <v>0</v>
      </c>
      <c r="J33" s="55">
        <v>0</v>
      </c>
      <c r="K33" s="126">
        <f t="shared" si="10"/>
        <v>0</v>
      </c>
      <c r="L33" s="124">
        <v>0</v>
      </c>
      <c r="M33" s="55">
        <v>0</v>
      </c>
      <c r="N33" s="126">
        <f t="shared" si="11"/>
        <v>0</v>
      </c>
      <c r="O33" s="124">
        <v>0</v>
      </c>
      <c r="P33" s="55">
        <v>0</v>
      </c>
      <c r="Q33" s="126">
        <f t="shared" si="12"/>
        <v>0</v>
      </c>
      <c r="R33" s="124">
        <v>0</v>
      </c>
      <c r="S33" s="55">
        <v>0</v>
      </c>
      <c r="T33" s="126">
        <f t="shared" si="13"/>
        <v>0</v>
      </c>
      <c r="U33" s="124">
        <v>0</v>
      </c>
      <c r="V33" s="55">
        <v>0</v>
      </c>
      <c r="W33" s="126">
        <f t="shared" si="14"/>
        <v>0</v>
      </c>
      <c r="X33" s="126">
        <f t="shared" si="15"/>
        <v>0</v>
      </c>
    </row>
    <row r="34" spans="1:24">
      <c r="A34" s="5">
        <v>26</v>
      </c>
      <c r="C34" s="124">
        <v>0</v>
      </c>
      <c r="D34" s="55">
        <v>0</v>
      </c>
      <c r="E34" s="126">
        <f t="shared" si="8"/>
        <v>0</v>
      </c>
      <c r="F34" s="124">
        <v>0</v>
      </c>
      <c r="G34" s="55">
        <v>0</v>
      </c>
      <c r="H34" s="126">
        <f t="shared" si="9"/>
        <v>0</v>
      </c>
      <c r="I34" s="124">
        <v>0</v>
      </c>
      <c r="J34" s="55">
        <v>0</v>
      </c>
      <c r="K34" s="126">
        <f t="shared" si="10"/>
        <v>0</v>
      </c>
      <c r="L34" s="124">
        <v>0</v>
      </c>
      <c r="M34" s="55">
        <v>0</v>
      </c>
      <c r="N34" s="126">
        <f t="shared" si="11"/>
        <v>0</v>
      </c>
      <c r="O34" s="124">
        <v>0</v>
      </c>
      <c r="P34" s="55">
        <v>0</v>
      </c>
      <c r="Q34" s="126">
        <f t="shared" si="12"/>
        <v>0</v>
      </c>
      <c r="R34" s="124">
        <v>0</v>
      </c>
      <c r="S34" s="55">
        <v>0</v>
      </c>
      <c r="T34" s="126">
        <f t="shared" si="13"/>
        <v>0</v>
      </c>
      <c r="U34" s="124">
        <v>0</v>
      </c>
      <c r="V34" s="55">
        <v>0</v>
      </c>
      <c r="W34" s="126">
        <f t="shared" si="14"/>
        <v>0</v>
      </c>
      <c r="X34" s="126">
        <f t="shared" si="15"/>
        <v>0</v>
      </c>
    </row>
    <row r="35" spans="1:24">
      <c r="A35" s="9">
        <v>27</v>
      </c>
      <c r="C35" s="124">
        <v>0</v>
      </c>
      <c r="D35" s="55">
        <v>0</v>
      </c>
      <c r="E35" s="126">
        <f t="shared" si="8"/>
        <v>0</v>
      </c>
      <c r="F35" s="124">
        <v>0</v>
      </c>
      <c r="G35" s="55">
        <v>0</v>
      </c>
      <c r="H35" s="126">
        <f t="shared" si="9"/>
        <v>0</v>
      </c>
      <c r="I35" s="124">
        <v>0</v>
      </c>
      <c r="J35" s="55">
        <v>0</v>
      </c>
      <c r="K35" s="126">
        <f t="shared" si="10"/>
        <v>0</v>
      </c>
      <c r="L35" s="124">
        <v>0</v>
      </c>
      <c r="M35" s="55">
        <v>0</v>
      </c>
      <c r="N35" s="126">
        <f t="shared" si="11"/>
        <v>0</v>
      </c>
      <c r="O35" s="124">
        <v>0</v>
      </c>
      <c r="P35" s="55">
        <v>0</v>
      </c>
      <c r="Q35" s="126">
        <f t="shared" si="12"/>
        <v>0</v>
      </c>
      <c r="R35" s="124">
        <v>0</v>
      </c>
      <c r="S35" s="55">
        <v>0</v>
      </c>
      <c r="T35" s="126">
        <f t="shared" si="13"/>
        <v>0</v>
      </c>
      <c r="U35" s="124">
        <v>0</v>
      </c>
      <c r="V35" s="55">
        <v>0</v>
      </c>
      <c r="W35" s="126">
        <f t="shared" si="14"/>
        <v>0</v>
      </c>
      <c r="X35" s="126">
        <f t="shared" si="15"/>
        <v>0</v>
      </c>
    </row>
    <row r="36" spans="1:24">
      <c r="A36" s="5">
        <v>28</v>
      </c>
      <c r="C36" s="124">
        <v>0</v>
      </c>
      <c r="D36" s="55">
        <v>0</v>
      </c>
      <c r="E36" s="126">
        <f t="shared" si="8"/>
        <v>0</v>
      </c>
      <c r="F36" s="124">
        <v>0</v>
      </c>
      <c r="G36" s="55">
        <v>0</v>
      </c>
      <c r="H36" s="126">
        <f t="shared" si="9"/>
        <v>0</v>
      </c>
      <c r="I36" s="124">
        <v>0</v>
      </c>
      <c r="J36" s="55">
        <v>0</v>
      </c>
      <c r="K36" s="126">
        <f t="shared" si="10"/>
        <v>0</v>
      </c>
      <c r="L36" s="124">
        <v>0</v>
      </c>
      <c r="M36" s="55">
        <v>0</v>
      </c>
      <c r="N36" s="126">
        <f t="shared" si="11"/>
        <v>0</v>
      </c>
      <c r="O36" s="124">
        <v>0</v>
      </c>
      <c r="P36" s="55">
        <v>0</v>
      </c>
      <c r="Q36" s="126">
        <f t="shared" si="12"/>
        <v>0</v>
      </c>
      <c r="R36" s="124">
        <v>0</v>
      </c>
      <c r="S36" s="55">
        <v>0</v>
      </c>
      <c r="T36" s="126">
        <f t="shared" si="13"/>
        <v>0</v>
      </c>
      <c r="U36" s="124">
        <v>0</v>
      </c>
      <c r="V36" s="55">
        <v>0</v>
      </c>
      <c r="W36" s="126">
        <f t="shared" si="14"/>
        <v>0</v>
      </c>
      <c r="X36" s="126">
        <f t="shared" si="15"/>
        <v>0</v>
      </c>
    </row>
    <row r="37" spans="1:24">
      <c r="A37" s="5">
        <v>29</v>
      </c>
      <c r="C37" s="124">
        <v>0</v>
      </c>
      <c r="D37" s="55">
        <v>0</v>
      </c>
      <c r="E37" s="126">
        <f t="shared" si="8"/>
        <v>0</v>
      </c>
      <c r="F37" s="124">
        <v>0</v>
      </c>
      <c r="G37" s="55">
        <v>0</v>
      </c>
      <c r="H37" s="126">
        <f t="shared" si="9"/>
        <v>0</v>
      </c>
      <c r="I37" s="124">
        <v>0</v>
      </c>
      <c r="J37" s="55">
        <v>0</v>
      </c>
      <c r="K37" s="126">
        <f t="shared" si="10"/>
        <v>0</v>
      </c>
      <c r="L37" s="124">
        <v>0</v>
      </c>
      <c r="M37" s="55">
        <v>0</v>
      </c>
      <c r="N37" s="126">
        <f t="shared" si="11"/>
        <v>0</v>
      </c>
      <c r="O37" s="124">
        <v>0</v>
      </c>
      <c r="P37" s="55">
        <v>0</v>
      </c>
      <c r="Q37" s="126">
        <f t="shared" si="12"/>
        <v>0</v>
      </c>
      <c r="R37" s="124">
        <v>0</v>
      </c>
      <c r="S37" s="55">
        <v>0</v>
      </c>
      <c r="T37" s="126">
        <f t="shared" si="13"/>
        <v>0</v>
      </c>
      <c r="U37" s="124">
        <v>0</v>
      </c>
      <c r="V37" s="55">
        <v>0</v>
      </c>
      <c r="W37" s="126">
        <f t="shared" si="14"/>
        <v>0</v>
      </c>
      <c r="X37" s="126">
        <f t="shared" si="15"/>
        <v>0</v>
      </c>
    </row>
    <row r="38" spans="1:24">
      <c r="A38" s="47">
        <v>30</v>
      </c>
      <c r="B38" s="53"/>
      <c r="C38" s="125">
        <v>0</v>
      </c>
      <c r="D38" s="56">
        <v>0</v>
      </c>
      <c r="E38" s="126">
        <f t="shared" si="8"/>
        <v>0</v>
      </c>
      <c r="F38" s="125">
        <v>0</v>
      </c>
      <c r="G38" s="56">
        <v>0</v>
      </c>
      <c r="H38" s="126">
        <f t="shared" si="9"/>
        <v>0</v>
      </c>
      <c r="I38" s="125">
        <v>0</v>
      </c>
      <c r="J38" s="56">
        <v>0</v>
      </c>
      <c r="K38" s="126">
        <f t="shared" si="10"/>
        <v>0</v>
      </c>
      <c r="L38" s="125">
        <v>0</v>
      </c>
      <c r="M38" s="56">
        <v>0</v>
      </c>
      <c r="N38" s="126">
        <f t="shared" si="11"/>
        <v>0</v>
      </c>
      <c r="O38" s="125">
        <v>0</v>
      </c>
      <c r="P38" s="56">
        <v>0</v>
      </c>
      <c r="Q38" s="126">
        <f t="shared" si="12"/>
        <v>0</v>
      </c>
      <c r="R38" s="125">
        <v>0</v>
      </c>
      <c r="S38" s="56">
        <v>0</v>
      </c>
      <c r="T38" s="126">
        <f t="shared" si="13"/>
        <v>0</v>
      </c>
      <c r="U38" s="125">
        <v>0</v>
      </c>
      <c r="V38" s="56">
        <v>0</v>
      </c>
      <c r="W38" s="126">
        <f t="shared" si="14"/>
        <v>0</v>
      </c>
      <c r="X38" s="126">
        <f t="shared" si="15"/>
        <v>0</v>
      </c>
    </row>
    <row r="39" spans="1:24">
      <c r="B39" s="4" t="s">
        <v>59</v>
      </c>
      <c r="D39" s="8"/>
      <c r="E39" s="36">
        <f>SUM(E9:E38)</f>
        <v>0</v>
      </c>
      <c r="G39" s="8"/>
      <c r="H39" s="36">
        <f>SUM(H9:H38)</f>
        <v>0</v>
      </c>
      <c r="J39" s="8"/>
      <c r="K39" s="36">
        <f>SUM(K9:K38)</f>
        <v>0</v>
      </c>
      <c r="M39" s="8"/>
      <c r="N39" s="36">
        <f>SUM(N9:N38)</f>
        <v>0</v>
      </c>
      <c r="P39" s="8"/>
      <c r="Q39" s="36">
        <f>SUM(Q9:Q38)</f>
        <v>0</v>
      </c>
      <c r="S39" s="8"/>
      <c r="T39" s="36">
        <f>SUM(T9:T38)</f>
        <v>0</v>
      </c>
      <c r="V39" s="8"/>
      <c r="W39" s="36">
        <f>SUM(W9:W38)</f>
        <v>0</v>
      </c>
      <c r="X39" s="36">
        <f t="shared" si="15"/>
        <v>0</v>
      </c>
    </row>
    <row r="40" spans="1:24">
      <c r="B40" s="8"/>
      <c r="D40" s="8"/>
      <c r="E40" s="147"/>
      <c r="G40" s="8"/>
      <c r="H40" s="147"/>
      <c r="J40" s="8"/>
      <c r="K40" s="147"/>
      <c r="M40" s="8"/>
      <c r="N40" s="147"/>
      <c r="P40" s="8"/>
      <c r="Q40" s="147"/>
      <c r="S40" s="8"/>
      <c r="T40" s="147"/>
      <c r="V40" s="8"/>
      <c r="W40" s="147"/>
      <c r="X40" s="147"/>
    </row>
    <row r="41" spans="1:24">
      <c r="B41" s="8"/>
      <c r="D41" s="8"/>
      <c r="E41" s="147"/>
      <c r="G41" s="8"/>
      <c r="H41" s="147"/>
      <c r="J41" s="8"/>
      <c r="K41" s="147"/>
      <c r="M41" s="8"/>
      <c r="N41" s="147"/>
      <c r="P41" s="8"/>
      <c r="Q41" s="147"/>
      <c r="S41" s="8"/>
      <c r="T41" s="147"/>
      <c r="V41" s="8"/>
      <c r="W41" s="147"/>
      <c r="X41" s="147"/>
    </row>
    <row r="42" spans="1:24">
      <c r="B42" s="5"/>
      <c r="D42" s="8"/>
      <c r="E42" s="8"/>
      <c r="F42" s="8"/>
      <c r="G42" s="8"/>
    </row>
  </sheetData>
  <phoneticPr fontId="0" type="noConversion"/>
  <pageMargins left="0.25" right="0.25" top="0.7" bottom="0" header="0" footer="0.25"/>
  <pageSetup scale="84" fitToWidth="2" orientation="landscape" blackAndWhite="1" horizontalDpi="4294967292" r:id="rId1"/>
  <headerFooter alignWithMargins="0">
    <oddHeader>&amp;L&amp;24&amp;USUMMARY OF OTHER DIRECT COSTS</oddHeader>
    <oddFooter>Page &amp;P</oddFooter>
  </headerFooter>
  <rowBreaks count="1" manualBreakCount="1">
    <brk id="1" max="65535" man="1"/>
  </rowBreaks>
  <colBreaks count="1" manualBreakCount="1">
    <brk id="1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12</vt:i4>
      </vt:variant>
    </vt:vector>
  </HeadingPairs>
  <TitlesOfParts>
    <vt:vector size="23" baseType="lpstr">
      <vt:lpstr>INSTRUCTIONS</vt:lpstr>
      <vt:lpstr>SUMMARY</vt:lpstr>
      <vt:lpstr>LABOR - Percent of Effort</vt:lpstr>
      <vt:lpstr>LABOR - Hourly</vt:lpstr>
      <vt:lpstr>Materials</vt:lpstr>
      <vt:lpstr>Travel</vt:lpstr>
      <vt:lpstr>Equipment</vt:lpstr>
      <vt:lpstr>Consultants</vt:lpstr>
      <vt:lpstr>Other Direct</vt:lpstr>
      <vt:lpstr>Patient Care</vt:lpstr>
      <vt:lpstr>Subcontracts</vt:lpstr>
      <vt:lpstr>Equipment!Print_Area</vt:lpstr>
      <vt:lpstr>Materials!Print_Area</vt:lpstr>
      <vt:lpstr>'Other Direct'!Print_Area</vt:lpstr>
      <vt:lpstr>'Patient Care'!Print_Area</vt:lpstr>
      <vt:lpstr>SUMMARY!Print_Area</vt:lpstr>
      <vt:lpstr>Travel!Print_Area</vt:lpstr>
      <vt:lpstr>Equipment!Print_Titles</vt:lpstr>
      <vt:lpstr>'LABOR - Hourly'!Print_Titles</vt:lpstr>
      <vt:lpstr>'LABOR - Percent of Effort'!Print_Titles</vt:lpstr>
      <vt:lpstr>Materials!Print_Titles</vt:lpstr>
      <vt:lpstr>'Other Direct'!Print_Titles</vt:lpstr>
      <vt:lpstr>'Patient Care'!Print_Titles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nhlbi</dc:creator>
  <cp:lastModifiedBy>Mutkus, Caitlin</cp:lastModifiedBy>
  <cp:lastPrinted>2010-04-09T19:07:22Z</cp:lastPrinted>
  <dcterms:created xsi:type="dcterms:W3CDTF">1998-01-06T16:50:06Z</dcterms:created>
  <dcterms:modified xsi:type="dcterms:W3CDTF">2023-03-29T20:12:52Z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